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52" documentId="13_ncr:1_{F6CB121F-512D-4AA6-A0C1-0FB36C537598}" xr6:coauthVersionLast="47" xr6:coauthVersionMax="47" xr10:uidLastSave="{BB8DA858-8D89-4EAF-B66C-184E6CE56A94}"/>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3" l="1"/>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<sst xmlns="http://schemas.openxmlformats.org/spreadsheetml/2006/main" count="179040" uniqueCount="39112">
  <si>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</si>
  <si>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</si>
  <si>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</si>
  <si>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</si>
  <si>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</si>
  <si>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</si>
  <si>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</si>
  <si>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</si>
  <si>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</si>
  <si>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</si>
  <si>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</si>
  <si>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</si>
  <si>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</si>
  <si>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</si>
  <si>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</si>
  <si>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</si>
  <si>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</si>
  <si>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</si>
  <si>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</si>
  <si>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</si>
  <si>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</si>
  <si>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</si>
  <si>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</si>
  <si>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</si>
  <si>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</si>
  <si>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</si>
  <si>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</si>
  <si>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</si>
  <si>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</si>
  <si>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</si>
  <si>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</si>
  <si>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</si>
  <si>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</si>
  <si>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</si>
  <si>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</si>
  <si>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</si>
  <si>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</si>
  <si>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</si>
  <si>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</si>
  <si>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</si>
  <si>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</si>
  <si>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</si>
  <si>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</si>
  <si>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</si>
  <si>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</si>
  <si>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</si>
  <si>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</si>
  <si>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</si>
  <si>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</si>
  <si>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</si>
  <si>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</si>
  <si>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</si>
  <si>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</si>
  <si>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</si>
  <si>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</si>
  <si>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</si>
  <si>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</si>
  <si>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</si>
  <si>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</si>
  <si>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</si>
  <si>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</si>
  <si>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</si>
  <si>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</si>
  <si>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</si>
  <si>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</si>
  <si>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</si>
  <si>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</si>
  <si>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</si>
  <si>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</si>
  <si>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</si>
  <si>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</si>
  <si>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</si>
  <si>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</si>
  <si>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</si>
  <si>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</si>
  <si>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</si>
  <si>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</si>
  <si>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</si>
  <si>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</si>
  <si>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</si>
  <si>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</si>
  <si>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</si>
  <si>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</si>
  <si>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</si>
  <si>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</si>
  <si>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</si>
  <si>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</si>
  <si>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</si>
  <si>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</si>
  <si>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</si>
  <si>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</si>
  <si>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</si>
  <si>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</si>
  <si>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</si>
  <si>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</si>
  <si>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</si>
  <si>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</si>
  <si>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</si>
  <si>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</si>
  <si>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</si>
  <si>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</si>
  <si>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</si>
  <si>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</si>
  <si>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</si>
  <si>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</si>
  <si>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</si>
  <si>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</si>
  <si>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</si>
  <si>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</si>
  <si>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</si>
  <si>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</si>
  <si>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</si>
  <si>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</si>
  <si>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</si>
  <si>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</si>
  <si>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</si>
  <si>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</si>
  <si>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</si>
  <si>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</si>
  <si>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</si>
  <si>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</si>
  <si>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</si>
  <si>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</si>
  <si>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</si>
  <si>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</si>
  <si>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</si>
  <si>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</si>
  <si>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</si>
  <si>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</si>
  <si>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</si>
  <si>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</si>
  <si>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</si>
  <si>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</si>
  <si>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</si>
  <si>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</si>
  <si>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</si>
  <si>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</si>
  <si>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</si>
  <si>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</si>
  <si>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</si>
  <si>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</si>
  <si>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</si>
  <si>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</si>
  <si>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</si>
  <si>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</si>
  <si>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</si>
  <si>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</si>
  <si>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</si>
  <si>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</si>
  <si>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</si>
  <si>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</si>
  <si>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</si>
  <si>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</si>
  <si>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</si>
  <si>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</si>
  <si>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</si>
  <si>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</si>
  <si>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</si>
  <si>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</si>
  <si>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</si>
  <si>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</si>
  <si>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</si>
  <si>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</si>
  <si>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</si>
  <si>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</si>
  <si>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</si>
  <si>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</si>
  <si>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</si>
  <si>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</si>
  <si>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</si>
  <si>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</si>
  <si>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</si>
  <si>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</si>
  <si>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</si>
  <si>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</si>
  <si>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</si>
  <si>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</si>
  <si>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</si>
  <si>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</si>
  <si>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</si>
  <si>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</si>
  <si>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</si>
  <si>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</si>
  <si>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</si>
  <si>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</si>
  <si>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</si>
  <si>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</si>
  <si>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</si>
  <si>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</si>
  <si>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</si>
  <si>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</si>
  <si>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</si>
  <si>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</si>
  <si>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</si>
  <si>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</si>
  <si>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</si>
  <si>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</si>
  <si>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</si>
  <si>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</si>
  <si>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</si>
  <si>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</si>
  <si>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</si>
  <si>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</si>
  <si>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</si>
  <si>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</si>
  <si>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</si>
  <si>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</si>
  <si>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</si>
  <si>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</si>
  <si>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</si>
  <si>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</si>
  <si>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</si>
  <si>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</si>
  <si>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</si>
  <si>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</si>
  <si>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</si>
  <si>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</si>
  <si>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</si>
  <si>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</si>
  <si>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</si>
  <si>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</si>
  <si>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</si>
  <si>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</si>
  <si>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</si>
  <si>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</si>
  <si>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</si>
  <si>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</si>
  <si>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</si>
  <si>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</si>
  <si>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</si>
  <si>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</si>
  <si>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</si>
  <si>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</si>
  <si>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</si>
  <si>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</si>
  <si>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</si>
  <si>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</si>
  <si>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</si>
  <si>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</si>
  <si>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</si>
  <si>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</si>
  <si>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</si>
  <si>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</si>
  <si>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</si>
  <si>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</si>
  <si>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</si>
  <si>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</si>
  <si>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</si>
  <si>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</si>
  <si>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</si>
  <si>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</si>
  <si>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</si>
  <si>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</si>
  <si>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</si>
  <si>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</si>
  <si>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</si>
  <si>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</si>
  <si>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</si>
  <si>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</si>
  <si>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</si>
  <si>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</si>
  <si>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</si>
  <si>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</si>
  <si>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</si>
  <si>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</si>
  <si>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</si>
  <si>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</si>
  <si>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</si>
  <si>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</si>
  <si>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</si>
  <si>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</si>
  <si>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</si>
  <si>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</si>
  <si>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</si>
  <si>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</si>
  <si>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</si>
  <si>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</si>
  <si>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</si>
  <si>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</si>
  <si>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</si>
  <si>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</si>
  <si>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</si>
  <si>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</si>
  <si>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</si>
  <si>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</si>
  <si>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</si>
  <si>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</si>
  <si>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</si>
  <si>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</si>
  <si>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</si>
  <si>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</si>
  <si>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</si>
  <si>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</si>
  <si>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</si>
  <si>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</si>
  <si>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</si>
  <si>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</si>
  <si>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</si>
  <si>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</si>
  <si>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</si>
  <si>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</si>
  <si>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</si>
  <si>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</si>
  <si>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</si>
  <si>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</si>
  <si>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</si>
  <si>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</si>
  <si>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</si>
  <si>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</si>
  <si>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</si>
  <si>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</si>
  <si>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</si>
  <si>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</si>
  <si>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</si>
  <si>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</si>
  <si>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</si>
  <si>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</si>
  <si>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</si>
  <si>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</si>
  <si>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</si>
  <si>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</si>
  <si>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</si>
  <si>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</si>
  <si>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</si>
  <si>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</si>
  <si>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</si>
  <si>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</si>
  <si>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</si>
  <si>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</si>
  <si>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</si>
  <si>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</si>
  <si>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</si>
  <si>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</si>
  <si>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</si>
  <si>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</si>
  <si>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</si>
  <si>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</si>
  <si>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</si>
  <si>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</si>
  <si>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</si>
  <si>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</si>
  <si>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</si>
  <si>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</si>
  <si>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</si>
  <si>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</si>
  <si>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</si>
  <si>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</si>
  <si>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</si>
  <si>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</si>
  <si>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</si>
  <si>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</si>
  <si>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</si>
  <si>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</si>
  <si>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</si>
  <si>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</si>
  <si>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</si>
  <si>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</si>
  <si>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</si>
  <si>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</si>
  <si>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</si>
  <si>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</si>
  <si>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</si>
  <si>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</si>
  <si>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</si>
  <si>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</si>
  <si>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</si>
  <si>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</si>
  <si>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</si>
  <si>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</si>
  <si>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</si>
  <si>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</si>
  <si>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</si>
  <si>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</si>
  <si>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</si>
  <si>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</si>
  <si>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</si>
  <si>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</si>
  <si>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</si>
  <si>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</si>
  <si>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</si>
  <si>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</si>
  <si>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</si>
  <si>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</si>
  <si>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</si>
  <si>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</si>
  <si>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</si>
  <si>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</si>
  <si>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</si>
  <si>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</si>
  <si>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</si>
  <si>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</si>
  <si>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</si>
  <si>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</si>
  <si>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</si>
  <si>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</si>
  <si>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</si>
  <si>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</si>
  <si>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</si>
  <si>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</si>
  <si>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</si>
  <si>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</si>
  <si>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</si>
  <si>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</si>
  <si>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</si>
  <si>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</si>
  <si>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</si>
  <si>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</si>
  <si>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</si>
  <si>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</si>
  <si>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</si>
  <si>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</si>
  <si>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</si>
  <si>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</si>
  <si>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</si>
  <si>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</si>
  <si>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</si>
  <si>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</si>
  <si>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</si>
  <si>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</si>
  <si>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</si>
  <si>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</si>
  <si>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</si>
  <si>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</si>
  <si>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</si>
  <si>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</si>
  <si>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</si>
  <si>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</si>
  <si>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</si>
  <si>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</si>
  <si>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</si>
  <si>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</si>
  <si>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</si>
  <si>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</si>
  <si>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</si>
  <si>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</si>
  <si>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</si>
  <si>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</si>
  <si>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</si>
  <si>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</si>
  <si>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</si>
  <si>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</si>
  <si>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</si>
  <si>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</si>
  <si>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</si>
  <si>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</si>
  <si>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</si>
  <si>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</si>
  <si>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</si>
  <si>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</si>
  <si>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</si>
  <si>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</si>
  <si>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</si>
  <si>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</si>
  <si>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</si>
  <si>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</si>
  <si>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</si>
  <si>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</si>
  <si>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</si>
  <si>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</si>
  <si>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</si>
  <si>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</si>
  <si>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</si>
  <si>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</si>
  <si>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</si>
  <si>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</si>
  <si>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</si>
  <si>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</si>
  <si>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</si>
  <si>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</si>
  <si>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</si>
  <si>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</si>
  <si>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</si>
  <si>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</si>
  <si>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</si>
  <si>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</si>
  <si>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</si>
  <si>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</si>
  <si>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</si>
  <si>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</si>
  <si>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</si>
  <si>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</si>
  <si>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</si>
  <si>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</si>
  <si>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</si>
  <si>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</si>
  <si>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</si>
  <si>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</si>
  <si>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</si>
  <si>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</si>
  <si>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</si>
  <si>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</si>
  <si>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</si>
  <si>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</si>
  <si>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</si>
  <si>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</si>
  <si>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</si>
  <si>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</si>
  <si>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</si>
  <si>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</si>
  <si>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</si>
  <si>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</si>
  <si>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</si>
  <si>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</si>
  <si>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</si>
  <si>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</si>
  <si>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</si>
  <si>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</si>
  <si>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</si>
  <si>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</si>
  <si>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</si>
  <si>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</si>
  <si>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</si>
  <si>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</si>
  <si>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</si>
  <si>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</si>
  <si>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</si>
  <si>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</si>
  <si>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</si>
  <si>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</si>
  <si>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</si>
  <si>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</si>
  <si>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</si>
  <si>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</si>
  <si>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</si>
  <si>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</si>
  <si>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</si>
  <si>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</si>
  <si>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</si>
  <si>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</si>
  <si>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</si>
  <si>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</si>
  <si>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</si>
  <si>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</si>
  <si>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</si>
  <si>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</si>
  <si>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</si>
  <si>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</si>
  <si>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</si>
  <si>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</si>
  <si>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</si>
  <si>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</si>
  <si>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</si>
  <si>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</si>
  <si>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</si>
  <si>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</si>
  <si>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</si>
  <si>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</si>
  <si>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</si>
  <si>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</si>
  <si>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</si>
  <si>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</si>
  <si>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</si>
  <si>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</si>
  <si>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</si>
  <si>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</si>
  <si>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</si>
  <si>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</si>
  <si>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</si>
  <si>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</si>
  <si>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</si>
  <si>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</si>
  <si>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</si>
  <si>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</si>
  <si>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</si>
  <si>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</si>
  <si>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</si>
  <si>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</si>
  <si>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</si>
  <si>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</si>
  <si>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</si>
  <si>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</si>
  <si>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</si>
  <si>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</si>
  <si>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</si>
  <si>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</si>
  <si>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</si>
  <si>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</si>
  <si>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</si>
  <si>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</si>
  <si>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</si>
  <si>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</si>
  <si>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</si>
  <si>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</si>
  <si>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</si>
  <si>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</si>
  <si>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</si>
  <si>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</si>
  <si>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</si>
  <si>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</si>
  <si>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</si>
  <si>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</si>
  <si>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</si>
  <si>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</si>
  <si>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</si>
  <si>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</si>
  <si>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</si>
  <si>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</si>
  <si>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</si>
  <si>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</si>
  <si>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</si>
  <si>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</si>
  <si>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</si>
  <si>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</si>
  <si>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</si>
  <si>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</si>
  <si>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</si>
  <si>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</si>
  <si>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</si>
  <si>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</si>
  <si>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</si>
  <si>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</si>
  <si>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</si>
  <si>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</si>
  <si>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</si>
  <si>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</si>
  <si>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</si>
  <si>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</si>
  <si>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</si>
  <si>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</si>
  <si>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</si>
  <si>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</si>
  <si>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</si>
  <si>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</si>
  <si>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</si>
  <si>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</si>
  <si>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</si>
  <si>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</si>
  <si>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</si>
  <si>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</si>
  <si>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</si>
  <si>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</si>
  <si>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</si>
  <si>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</si>
  <si>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</si>
  <si>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</si>
  <si>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</si>
  <si>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</si>
  <si>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</si>
  <si>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</si>
  <si>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</si>
  <si>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</si>
  <si>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</si>
  <si>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</si>
  <si>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</si>
  <si>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</si>
  <si>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</si>
  <si>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</si>
  <si>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</si>
  <si>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</si>
  <si>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</si>
  <si>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</si>
  <si>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</si>
  <si>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</si>
  <si>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</si>
  <si>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</si>
  <si>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</si>
  <si>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</si>
  <si>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</si>
  <si>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</si>
  <si>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</si>
  <si>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</si>
  <si>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</si>
  <si>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</si>
  <si>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</si>
  <si>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</si>
  <si>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</si>
  <si>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</si>
  <si>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</si>
  <si>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</si>
  <si>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</si>
  <si>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</si>
  <si>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</si>
  <si>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</si>
  <si>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</si>
  <si>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</si>
  <si>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</si>
  <si>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</si>
  <si>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</si>
  <si>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</si>
  <si>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</si>
  <si>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</si>
  <si>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</si>
  <si>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</si>
  <si>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</si>
  <si>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</si>
  <si>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</si>
  <si>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</si>
  <si>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</si>
  <si>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</si>
  <si>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</si>
  <si>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</si>
  <si>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</si>
  <si>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</si>
  <si>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</si>
  <si>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</si>
  <si>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</si>
  <si>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</si>
  <si>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</si>
  <si>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</si>
  <si>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</si>
  <si>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</si>
  <si>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</si>
  <si>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</si>
  <si>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</si>
  <si>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</si>
  <si>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</si>
  <si>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</si>
  <si>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</si>
  <si>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</si>
  <si>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</si>
  <si>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</si>
  <si>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</si>
  <si>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</si>
  <si>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</si>
  <si>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</si>
  <si>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</si>
  <si>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</si>
  <si>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</si>
  <si>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</si>
  <si>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</si>
  <si>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</si>
  <si>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</si>
  <si>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</si>
  <si>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</si>
  <si>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</si>
  <si>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</si>
  <si>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</si>
  <si>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</si>
  <si>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</si>
  <si>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</si>
  <si>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</si>
  <si>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</si>
  <si>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</si>
  <si>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</si>
  <si>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</si>
  <si>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</si>
  <si>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</si>
  <si>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</si>
  <si>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</si>
  <si>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</si>
  <si>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</si>
  <si>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</si>
  <si>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</si>
  <si>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</si>
  <si>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</si>
  <si>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</si>
  <si>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</si>
  <si>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</si>
  <si>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</si>
  <si>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</si>
  <si>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</si>
  <si>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</si>
  <si>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</si>
  <si>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</si>
  <si>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</si>
  <si>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</si>
  <si>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</si>
  <si>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</si>
  <si>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</si>
  <si>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</si>
  <si>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</si>
  <si>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</si>
  <si>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</si>
  <si>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</si>
  <si>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</si>
  <si>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</si>
  <si>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</si>
  <si>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</si>
  <si>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</si>
  <si>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</si>
  <si>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</si>
  <si>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</si>
  <si>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</si>
  <si>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</si>
  <si>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</si>
  <si>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</si>
  <si>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</si>
  <si>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</si>
  <si>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</si>
  <si>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</si>
  <si>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</si>
  <si>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</si>
  <si>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</si>
  <si>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</si>
  <si>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</si>
  <si>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</si>
  <si>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</si>
  <si>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</si>
  <si>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</si>
  <si>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</si>
  <si>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</si>
  <si>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</si>
  <si>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</si>
  <si>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</si>
  <si>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</si>
  <si>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</si>
  <si>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</si>
  <si>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</si>
  <si>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</si>
  <si>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</si>
  <si>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</si>
  <si>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</si>
  <si>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</si>
  <si>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</si>
  <si>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</si>
  <si>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</si>
  <si>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</si>
  <si>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</si>
  <si>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</si>
  <si>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</si>
  <si>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</si>
  <si>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</si>
  <si>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</si>
  <si>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</si>
  <si>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</si>
  <si>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</si>
  <si>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</si>
  <si>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</si>
  <si>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</si>
  <si>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</si>
  <si>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</si>
  <si>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</si>
  <si>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</si>
  <si>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</si>
  <si>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</si>
  <si>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</si>
  <si>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</si>
  <si>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</si>
  <si>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</si>
  <si>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</si>
  <si>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</si>
  <si>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</si>
  <si>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</si>
  <si>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</si>
  <si>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</si>
  <si>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</si>
  <si>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</si>
  <si>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</si>
  <si>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</si>
  <si>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</si>
  <si>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</si>
  <si>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</si>
  <si>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</si>
  <si>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</si>
  <si>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</si>
  <si>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</si>
  <si>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</si>
  <si>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</si>
  <si>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</si>
  <si>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</si>
  <si>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</si>
  <si>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</si>
  <si>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</si>
  <si>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</si>
  <si>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</si>
  <si>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</si>
  <si>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</si>
  <si>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</si>
  <si>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</si>
  <si>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</si>
  <si>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</si>
  <si>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</si>
  <si>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</si>
  <si>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</si>
  <si>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</si>
  <si>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</si>
  <si>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</si>
  <si>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</si>
  <si>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</si>
  <si>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</si>
  <si>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</si>
  <si>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</si>
  <si>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</si>
  <si>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</si>
  <si>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</si>
  <si>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</si>
  <si>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</si>
  <si>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</si>
  <si>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</si>
  <si>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</si>
  <si>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</si>
  <si>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</si>
  <si>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</si>
  <si>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</si>
  <si>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</si>
  <si>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</si>
  <si>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</si>
  <si>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</si>
  <si>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</si>
  <si>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</si>
  <si>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</si>
  <si>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</si>
  <si>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</si>
  <si>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</si>
  <si>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</si>
  <si>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</si>
  <si>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</si>
  <si>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</si>
  <si>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</si>
  <si>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</si>
  <si>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</si>
  <si>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</si>
  <si>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</si>
  <si>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</si>
  <si>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</si>
  <si>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</si>
  <si>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</si>
  <si>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</si>
  <si>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</si>
  <si>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</si>
  <si>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</si>
  <si>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</si>
  <si>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</si>
  <si>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</si>
  <si>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</si>
  <si>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</si>
  <si>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</si>
  <si>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</si>
  <si>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</si>
  <si>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</si>
  <si>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</si>
  <si>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</si>
  <si>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</si>
  <si>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</si>
  <si>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</si>
  <si>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</si>
  <si>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</si>
  <si>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</si>
  <si>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</si>
  <si>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</si>
  <si>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</si>
  <si>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</si>
  <si>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</si>
  <si>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</si>
  <si>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</si>
  <si>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</si>
  <si>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</si>
  <si>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</si>
  <si>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</si>
  <si>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</si>
  <si>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</si>
  <si>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</si>
  <si>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</si>
  <si>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</si>
  <si>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</si>
  <si>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</si>
  <si>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</si>
  <si>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</si>
  <si>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</si>
  <si>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</si>
  <si>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</si>
  <si>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</si>
  <si>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</si>
  <si>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</si>
  <si>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</si>
  <si>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</si>
  <si>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</si>
  <si>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</si>
  <si>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</si>
  <si>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</si>
  <si>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</si>
  <si>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</si>
  <si>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</si>
  <si>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</si>
  <si>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</si>
  <si>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</si>
  <si>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</si>
  <si>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</si>
  <si>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</si>
  <si>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</si>
  <si>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</si>
  <si>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</si>
  <si>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</si>
  <si>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</si>
  <si>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</si>
  <si>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</si>
  <si>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</si>
  <si>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</si>
  <si>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</si>
  <si>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</si>
  <si>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</si>
  <si>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</si>
  <si>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</si>
  <si>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</si>
  <si>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</si>
  <si>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</si>
  <si>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</si>
  <si>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</si>
  <si>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</si>
  <si>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</si>
  <si>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</si>
  <si>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</si>
  <si>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</si>
  <si>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</si>
  <si>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</si>
  <si>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</si>
  <si>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</si>
  <si>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</si>
  <si>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</si>
  <si>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</si>
  <si>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</si>
  <si>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</si>
  <si>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</si>
  <si>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</si>
  <si>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</si>
  <si>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</si>
  <si>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</si>
  <si>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</si>
  <si>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</si>
  <si>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</si>
  <si>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</si>
  <si>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</si>
  <si>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</si>
  <si>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</si>
  <si>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</si>
  <si>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</si>
  <si>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</si>
  <si>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</si>
  <si>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</si>
  <si>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</si>
  <si>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</si>
  <si>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</si>
  <si>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</si>
  <si>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</si>
  <si>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</si>
  <si>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</si>
  <si>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</si>
  <si>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</si>
  <si>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</si>
  <si>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</si>
  <si>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</si>
  <si>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</si>
  <si>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</si>
  <si>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</si>
  <si>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</si>
  <si>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</si>
  <si>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</si>
  <si>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</si>
  <si>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</si>
  <si>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</si>
  <si>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</si>
  <si>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</si>
  <si>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</si>
  <si>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</si>
  <si>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</si>
  <si>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</si>
  <si>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</si>
  <si>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</si>
  <si>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</si>
  <si>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</si>
  <si>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</si>
  <si>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</si>
  <si>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</si>
  <si>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</si>
  <si>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</si>
  <si>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</si>
  <si>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</si>
  <si>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</si>
  <si>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</si>
  <si>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</si>
  <si>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</si>
  <si>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</si>
  <si>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</si>
  <si>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</si>
  <si>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</si>
  <si>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</si>
  <si>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</si>
  <si>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</si>
  <si>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</si>
  <si>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</si>
  <si>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</si>
  <si>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</si>
  <si>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</si>
  <si>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</si>
  <si>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</si>
  <si>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</si>
  <si>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</si>
  <si>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</si>
  <si>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</si>
  <si>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</si>
  <si>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</si>
  <si>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</si>
  <si>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</si>
  <si>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</si>
  <si>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</si>
  <si>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</si>
  <si>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</si>
  <si>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</si>
  <si>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</si>
  <si>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</si>
  <si>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</si>
  <si>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</si>
  <si>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</si>
  <si>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</si>
  <si>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</si>
  <si>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</si>
  <si>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</si>
  <si>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</si>
  <si>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</si>
  <si>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</si>
  <si>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</si>
  <si>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</si>
  <si>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</si>
  <si>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</si>
  <si>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</si>
  <si>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</si>
  <si>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</si>
  <si>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</si>
  <si>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</si>
  <si>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</si>
  <si>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</si>
  <si>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</si>
  <si>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</si>
  <si>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</si>
  <si>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</si>
  <si>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</si>
  <si>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</si>
  <si>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</si>
  <si>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</si>
  <si>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</si>
  <si>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</si>
  <si>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</si>
  <si>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</si>
  <si>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</si>
  <si>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</si>
  <si>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</si>
  <si>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</si>
  <si>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</si>
  <si>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</si>
  <si>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</si>
  <si>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</si>
  <si>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</si>
  <si>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</si>
  <si>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</si>
  <si>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</si>
  <si>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</si>
  <si>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</si>
  <si>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</si>
  <si>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</si>
  <si>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</si>
  <si>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</si>
  <si>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</si>
  <si>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</si>
  <si>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</si>
  <si>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</si>
  <si>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</si>
  <si>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</si>
  <si>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</si>
  <si>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</si>
  <si>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</si>
  <si>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</si>
  <si>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</si>
  <si>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</si>
  <si>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</si>
  <si>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</si>
  <si>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</si>
  <si>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</si>
  <si>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</si>
  <si>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</si>
  <si>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</si>
  <si>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</si>
  <si>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</si>
  <si>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</si>
  <si>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</si>
  <si>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</si>
  <si>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</si>
  <si>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</si>
  <si>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</si>
  <si>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</si>
  <si>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</si>
  <si>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</si>
  <si>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</si>
  <si>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</si>
  <si>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</si>
  <si>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</si>
  <si>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</si>
  <si>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</si>
  <si>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</si>
  <si>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</si>
  <si>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</si>
  <si>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</si>
  <si>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</si>
  <si>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</si>
  <si>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</si>
  <si>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</si>
  <si>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</si>
  <si>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</si>
  <si>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</si>
  <si>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</si>
  <si>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</si>
  <si>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</si>
  <si>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</si>
  <si>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</si>
  <si>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</si>
  <si>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</si>
  <si>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</si>
  <si>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</si>
  <si>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</si>
  <si>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</si>
  <si>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</si>
  <si>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</si>
  <si>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</si>
  <si>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</si>
  <si>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</si>
  <si>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</si>
  <si>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</si>
  <si>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</si>
  <si>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</si>
  <si>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</si>
  <si>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</si>
  <si>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</si>
  <si>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</si>
  <si>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</si>
  <si>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</si>
  <si>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</si>
  <si>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</si>
  <si>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</si>
  <si>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</si>
  <si>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</si>
  <si>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</si>
  <si>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</si>
  <si>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</si>
  <si>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</si>
  <si>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</si>
  <si>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</si>
  <si>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</si>
  <si>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</si>
  <si>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</si>
  <si>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</si>
  <si>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</si>
  <si>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</si>
  <si>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</si>
  <si>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</si>
  <si>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</si>
  <si>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</si>
  <si>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</si>
  <si>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</si>
  <si>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</si>
  <si>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</si>
  <si>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</si>
  <si>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</si>
  <si>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</si>
  <si>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</si>
  <si>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</si>
  <si>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</si>
  <si>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</si>
  <si>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</si>
  <si>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</si>
  <si>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</si>
  <si>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</si>
  <si>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</si>
  <si>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</si>
  <si>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</si>
  <si>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</si>
  <si>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</si>
  <si>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</si>
  <si>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</si>
  <si>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</si>
  <si>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</si>
  <si>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</si>
  <si>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</si>
  <si>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</si>
  <si>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</si>
  <si>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</si>
  <si>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</si>
  <si>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</si>
  <si>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</si>
  <si>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</si>
  <si>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</si>
  <si>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</si>
  <si>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</si>
  <si>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</si>
  <si>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</si>
  <si>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</si>
  <si>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</si>
  <si>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</si>
  <si>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</si>
  <si>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</si>
  <si>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</si>
  <si>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</si>
  <si>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</si>
  <si>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</si>
  <si>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</si>
  <si>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</si>
  <si>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</si>
  <si>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</si>
  <si>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</si>
  <si>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</si>
  <si>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</si>
  <si>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</si>
  <si>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</si>
  <si>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</si>
  <si>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</si>
  <si>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</si>
  <si>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</si>
  <si>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</si>
  <si>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</si>
  <si>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</si>
  <si>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</si>
  <si>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</si>
  <si>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</si>
  <si>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</si>
  <si>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</si>
  <si>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</si>
  <si>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</si>
  <si>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</si>
  <si>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</si>
  <si>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</si>
  <si>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</si>
  <si>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</si>
  <si>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</si>
  <si>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</si>
  <si>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</si>
  <si>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</si>
  <si>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</si>
  <si>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</si>
  <si>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</si>
  <si>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</si>
  <si>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</si>
  <si>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</si>
  <si>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</si>
  <si>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</si>
  <si>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</si>
  <si>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</si>
  <si>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</si>
  <si>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</si>
  <si>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</si>
  <si>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</si>
  <si>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</si>
  <si>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</si>
  <si>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</si>
  <si>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</si>
  <si>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</si>
  <si>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</si>
  <si>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</si>
  <si>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</si>
  <si>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</si>
  <si>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</si>
  <si>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</si>
  <si>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</si>
  <si>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</si>
  <si>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</si>
  <si>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</si>
  <si>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</si>
  <si>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</si>
  <si>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</si>
  <si>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</si>
  <si>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</si>
  <si>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</si>
  <si>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</si>
  <si>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</si>
  <si>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</si>
  <si>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</si>
  <si>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</si>
  <si>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</si>
  <si>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</si>
  <si>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</si>
  <si>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</si>
  <si>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</si>
  <si>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</si>
  <si>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</si>
  <si>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</si>
  <si>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</si>
  <si>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</si>
  <si>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</si>
  <si>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</si>
  <si>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</si>
  <si>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</si>
  <si>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</si>
  <si>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</si>
  <si>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</si>
  <si>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</si>
  <si>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</si>
  <si>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</si>
  <si>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</si>
  <si>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</si>
  <si>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</si>
  <si>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</si>
  <si>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</si>
  <si>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</si>
  <si>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</si>
  <si>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</si>
  <si>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</si>
  <si>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</si>
  <si>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</si>
  <si>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</si>
  <si>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</si>
  <si>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</si>
  <si>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</si>
  <si>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</si>
  <si>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</si>
  <si>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</si>
  <si>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</si>
  <si>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</si>
  <si>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</si>
  <si>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</si>
  <si>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</si>
  <si>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</si>
  <si>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</si>
  <si>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</si>
  <si>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</si>
  <si>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</si>
  <si>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</si>
  <si>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</si>
  <si>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</si>
  <si>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</si>
  <si>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</si>
  <si>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</si>
  <si>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</si>
  <si>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</si>
  <si>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</si>
  <si>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</si>
  <si>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</si>
  <si>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</si>
  <si>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</si>
  <si>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</si>
  <si>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</si>
  <si>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</si>
  <si>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</si>
  <si>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</si>
  <si>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</si>
  <si>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</si>
  <si>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</si>
  <si>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</si>
  <si>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</si>
  <si>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</si>
  <si>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</si>
  <si>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</si>
  <si>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</si>
  <si>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</si>
  <si>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</si>
  <si>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</si>
  <si>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</si>
  <si>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</si>
  <si>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</si>
  <si>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</si>
  <si>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</si>
  <si>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</si>
  <si>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</si>
  <si>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</si>
  <si>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</si>
  <si>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</si>
  <si>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</si>
  <si>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</si>
  <si>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</si>
  <si>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</si>
  <si>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</si>
  <si>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</si>
  <si>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</si>
  <si>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</si>
  <si>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</si>
  <si>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</si>
  <si>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</si>
  <si>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</si>
  <si>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</si>
  <si>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</si>
  <si>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</si>
  <si>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</si>
  <si>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</si>
  <si>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</si>
  <si>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</si>
  <si>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</si>
  <si>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</si>
  <si>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</si>
  <si>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</si>
  <si>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</si>
  <si>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</si>
  <si>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</si>
  <si>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</si>
  <si>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</si>
  <si>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</si>
  <si>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</si>
  <si>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</si>
  <si>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</si>
  <si>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</si>
  <si>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</si>
  <si>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</si>
  <si>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</si>
  <si>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</si>
  <si>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</si>
  <si>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</si>
  <si>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</si>
  <si>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</si>
  <si>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</si>
  <si>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</si>
  <si>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</si>
  <si>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</si>
  <si>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</si>
  <si>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</si>
  <si>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</si>
  <si>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</si>
  <si>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</si>
  <si>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</si>
  <si>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</si>
  <si>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</si>
  <si>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</si>
  <si>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</si>
  <si>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</si>
  <si>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</si>
  <si>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</si>
  <si>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</si>
  <si>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</si>
  <si>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</si>
  <si>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</si>
  <si>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</si>
  <si>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</si>
  <si>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</si>
  <si>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</si>
  <si>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</si>
  <si>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</si>
  <si>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</si>
  <si>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</si>
  <si>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</si>
  <si>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</si>
  <si>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</si>
  <si>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</si>
  <si>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</si>
  <si>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</si>
  <si>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</si>
  <si>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</si>
  <si>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</si>
  <si>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</si>
  <si>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</si>
  <si>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</si>
  <si>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</si>
  <si>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</si>
  <si>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</si>
  <si>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</si>
  <si>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</si>
  <si>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</si>
  <si>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</si>
  <si>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</si>
  <si>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</si>
  <si>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</si>
  <si>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</si>
  <si>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</si>
  <si>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</si>
  <si>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</si>
  <si>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</si>
  <si>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</si>
  <si>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</si>
  <si>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</si>
  <si>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</si>
  <si>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</si>
  <si>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</si>
  <si>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</si>
  <si>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</si>
  <si>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</si>
  <si>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</si>
  <si>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</si>
  <si>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</si>
  <si>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</si>
  <si>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</si>
  <si>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</si>
  <si>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</si>
  <si>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</si>
  <si>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</si>
  <si>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</si>
  <si>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</si>
  <si>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</si>
  <si>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</si>
  <si>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</si>
  <si>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</si>
  <si>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</si>
  <si>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</si>
  <si>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</si>
  <si>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</si>
  <si>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</si>
  <si>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</si>
  <si>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</si>
  <si>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</si>
  <si>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</si>
  <si>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</si>
  <si>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</si>
  <si>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</si>
  <si>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</si>
  <si>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</si>
  <si>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</si>
  <si>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</si>
  <si>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</si>
  <si>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</si>
  <si>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</si>
  <si>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</si>
  <si>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</si>
  <si>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</si>
  <si>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</si>
  <si>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</si>
  <si>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</si>
  <si>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</si>
  <si>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</si>
  <si>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</si>
  <si>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</si>
  <si>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</si>
  <si>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</si>
  <si>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</si>
  <si>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</si>
  <si>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</si>
  <si>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</si>
  <si>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</si>
  <si>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</si>
  <si>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</si>
  <si>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</si>
  <si>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</si>
  <si>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</si>
  <si>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</si>
  <si>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</si>
  <si>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</si>
  <si>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</si>
  <si>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</si>
  <si>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</si>
  <si>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</si>
  <si>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</si>
  <si>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</si>
  <si>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</si>
  <si>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</si>
  <si>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</si>
  <si>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</si>
  <si>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</si>
  <si>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</si>
  <si>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</si>
  <si>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</si>
  <si>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</si>
  <si>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</si>
  <si>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</si>
  <si>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</si>
  <si>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</si>
  <si>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</si>
  <si>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</si>
  <si>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</si>
  <si>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</si>
  <si>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</si>
  <si>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</si>
  <si>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</si>
  <si>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</si>
  <si>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</si>
  <si>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</si>
  <si>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</si>
  <si>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</si>
  <si>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</si>
  <si>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</si>
  <si>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</si>
  <si>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</si>
  <si>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</si>
  <si>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</si>
  <si>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</si>
  <si>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</si>
  <si>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</si>
  <si>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</si>
  <si>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</si>
  <si>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</si>
  <si>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</si>
  <si>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</si>
  <si>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</si>
  <si>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</si>
  <si>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</si>
  <si>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</si>
  <si>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</si>
  <si>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</si>
  <si>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</si>
  <si>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</si>
  <si>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</si>
  <si>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</si>
  <si>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</si>
  <si>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</si>
  <si>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</si>
  <si>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</si>
  <si>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</si>
  <si>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</si>
  <si>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</si>
  <si>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</si>
  <si>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</si>
  <si>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</si>
  <si>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</si>
  <si>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</si>
  <si>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</si>
  <si>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</si>
  <si>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</si>
  <si>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</si>
  <si>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</si>
  <si>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</si>
  <si>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</si>
  <si>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</si>
  <si>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</si>
  <si>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</si>
  <si>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</si>
  <si>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</si>
  <si>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</si>
  <si>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</si>
  <si>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</si>
  <si>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</si>
  <si>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</si>
  <si>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</si>
  <si>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</si>
  <si>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</si>
  <si>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</si>
  <si>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</si>
  <si>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</si>
  <si>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</si>
  <si>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</si>
  <si>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</si>
  <si>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</si>
  <si>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</si>
  <si>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</si>
  <si>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</si>
  <si>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</si>
  <si>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</si>
  <si>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</si>
  <si>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</si>
  <si>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</si>
  <si>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</si>
  <si>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</si>
  <si>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</si>
  <si>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</si>
  <si>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</si>
  <si>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</si>
  <si>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</si>
  <si>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</si>
  <si>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</si>
  <si>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</si>
  <si>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</si>
  <si>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</si>
  <si>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</si>
  <si>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</si>
  <si>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</si>
  <si>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</si>
  <si>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</si>
  <si>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</si>
  <si>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</si>
  <si>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</si>
  <si>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</si>
  <si>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</si>
  <si>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</si>
  <si>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</si>
  <si>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</si>
  <si>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</si>
  <si>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</si>
  <si>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</si>
  <si>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</si>
  <si>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</si>
  <si>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</si>
  <si>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</si>
  <si>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</si>
  <si>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</si>
  <si>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</si>
  <si>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</si>
  <si>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</si>
  <si>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</si>
  <si>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</si>
  <si>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</si>
  <si>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</si>
  <si>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</si>
  <si>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</si>
  <si>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</si>
  <si>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</si>
  <si>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</si>
  <si>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</si>
  <si>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</si>
  <si>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</si>
  <si>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</si>
  <si>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</si>
  <si>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</si>
  <si>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</si>
  <si>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</si>
  <si>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</si>
  <si>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</si>
  <si>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</si>
  <si>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</si>
  <si>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</si>
  <si>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</si>
  <si>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</si>
  <si>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</si>
  <si>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</si>
  <si>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</si>
  <si>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</si>
  <si>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</si>
  <si>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</si>
  <si>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</si>
  <si>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</si>
  <si>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</si>
  <si>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</si>
  <si>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</si>
  <si>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</si>
  <si>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</si>
  <si>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</si>
  <si>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</si>
  <si>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</si>
  <si>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</si>
  <si>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</si>
  <si>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</si>
  <si>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</si>
  <si>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</si>
  <si>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</si>
  <si>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</si>
  <si>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</si>
  <si>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</si>
  <si>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</si>
  <si>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</si>
  <si>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</si>
  <si>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</si>
  <si>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</si>
  <si>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</si>
  <si>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</si>
  <si>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</si>
  <si>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</si>
  <si>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</si>
  <si>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</si>
  <si>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</si>
  <si>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</si>
  <si>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</si>
  <si>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</si>
  <si>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</si>
  <si>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</si>
  <si>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</si>
  <si>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</si>
  <si>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</si>
  <si>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</si>
  <si>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</si>
  <si>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</si>
  <si>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</si>
  <si>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</si>
  <si>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</si>
  <si>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</si>
  <si>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</si>
  <si>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</si>
  <si>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</si>
  <si>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</si>
  <si>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</si>
  <si>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</si>
  <si>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</si>
  <si>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</si>
  <si>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</si>
  <si>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</si>
  <si>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</si>
  <si>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</si>
  <si>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</si>
  <si>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</si>
  <si>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</si>
  <si>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</si>
  <si>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</si>
  <si>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</si>
  <si>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</si>
  <si>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</si>
  <si>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</si>
  <si>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</si>
  <si>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</si>
  <si>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</si>
  <si>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</si>
  <si>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</si>
  <si>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</si>
  <si>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</si>
  <si>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</si>
  <si>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</si>
  <si>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</si>
  <si>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</si>
  <si>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</si>
  <si>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</si>
  <si>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</si>
  <si>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</si>
  <si>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</si>
  <si>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</si>
  <si>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</si>
  <si>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</si>
  <si>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</si>
  <si>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</si>
  <si>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</si>
  <si>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</si>
  <si>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</si>
  <si>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</si>
  <si>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</si>
  <si>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</si>
  <si>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</si>
  <si>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</si>
  <si>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</si>
  <si>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</si>
  <si>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</si>
  <si>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</si>
  <si>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</si>
  <si>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</si>
  <si>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</si>
  <si>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</si>
  <si>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</si>
  <si>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</si>
  <si>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</si>
  <si>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</si>
  <si>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</si>
  <si>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</si>
  <si>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</si>
  <si>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</si>
  <si>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</si>
  <si>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</si>
  <si>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</si>
  <si>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</si>
  <si>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</si>
  <si>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</si>
  <si>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</si>
  <si>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</si>
  <si>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</si>
  <si>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</si>
  <si>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</si>
  <si>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</si>
  <si>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</si>
  <si>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</si>
  <si>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</si>
  <si>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</si>
  <si>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</si>
  <si>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</si>
  <si>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</si>
  <si>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</si>
  <si>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</si>
  <si>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</si>
  <si>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</si>
  <si>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</si>
  <si>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</si>
  <si>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</si>
  <si>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</si>
  <si>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</si>
  <si>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</si>
  <si>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</si>
  <si>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</si>
  <si>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</si>
  <si>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</si>
  <si>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</si>
  <si>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</si>
  <si>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</si>
  <si>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</si>
  <si>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</si>
  <si>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</si>
  <si>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</si>
  <si>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</si>
  <si>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</si>
  <si>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</si>
  <si>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</si>
  <si>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</si>
  <si>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</si>
  <si>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</si>
  <si>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</si>
  <si>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</si>
  <si>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</si>
  <si>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</si>
  <si>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</si>
  <si>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</si>
  <si>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</si>
  <si>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</si>
  <si>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</si>
  <si>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</si>
  <si>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</si>
  <si>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</si>
  <si>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</si>
  <si>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</si>
  <si>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</si>
  <si>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</si>
  <si>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</si>
  <si>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</si>
  <si>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</si>
  <si>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</si>
  <si>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</si>
  <si>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</si>
  <si>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</si>
  <si>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</si>
  <si>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</si>
  <si>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</si>
  <si>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</si>
  <si>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</si>
  <si>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</si>
  <si>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</si>
  <si>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</si>
  <si>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</si>
  <si>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</si>
  <si>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</si>
  <si>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</si>
  <si>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</si>
  <si>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</si>
  <si>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</si>
  <si>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</si>
  <si>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</si>
  <si>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</si>
  <si>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</si>
  <si>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</si>
  <si>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</si>
  <si>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</si>
  <si>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</si>
  <si>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</si>
  <si>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</si>
  <si>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</si>
  <si>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</si>
  <si>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</si>
  <si>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</si>
  <si>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</si>
  <si>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</si>
  <si>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</si>
  <si>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</si>
  <si>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</si>
  <si>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</si>
  <si>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</si>
  <si>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</si>
  <si>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</si>
  <si>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</si>
  <si>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</si>
  <si>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</si>
  <si>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</si>
  <si>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</si>
  <si>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</si>
  <si>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</si>
  <si>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</si>
  <si>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</si>
  <si>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</si>
  <si>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</si>
  <si>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</si>
  <si>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</si>
  <si>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</si>
  <si>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</si>
  <si>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</si>
  <si>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</si>
  <si>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</si>
  <si>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</si>
  <si>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</si>
  <si>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</si>
  <si>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</si>
  <si>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</si>
  <si>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</si>
  <si>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</si>
  <si>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</si>
  <si>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</si>
  <si>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</si>
  <si>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</si>
  <si>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</si>
  <si>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</si>
  <si>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</si>
  <si>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</si>
  <si>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</si>
  <si>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</si>
  <si>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</si>
  <si>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</si>
  <si>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</si>
  <si>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</si>
  <si>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</si>
  <si>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</si>
  <si>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</si>
  <si>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</si>
  <si>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</si>
  <si>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</si>
  <si>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</si>
  <si>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</si>
  <si>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</si>
  <si>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</si>
  <si>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</si>
  <si>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</si>
  <si>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</si>
  <si>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</si>
  <si>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</si>
  <si>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</si>
  <si>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</si>
  <si>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</si>
  <si>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</si>
  <si>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</si>
  <si>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</si>
  <si>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</si>
  <si>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</si>
  <si>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</si>
  <si>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</si>
  <si>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</si>
  <si>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</si>
  <si>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</si>
  <si>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</si>
  <si>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</si>
  <si>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</si>
  <si>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</si>
  <si>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</si>
  <si>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</si>
  <si>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</si>
  <si>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</si>
  <si>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</si>
  <si>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</si>
  <si>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</si>
  <si>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</si>
  <si>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</si>
  <si>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</si>
  <si>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</si>
  <si>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</si>
  <si>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</si>
  <si>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</si>
  <si>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</si>
  <si>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</si>
  <si>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</si>
  <si>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</si>
  <si>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</si>
  <si>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</si>
  <si>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</si>
  <si>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</si>
  <si>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</si>
  <si>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</si>
  <si>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</si>
  <si>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</si>
  <si>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</si>
  <si>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</si>
  <si>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</si>
  <si>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</si>
  <si>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</si>
  <si>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</si>
  <si>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</si>
  <si>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</si>
  <si>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</si>
  <si>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</si>
  <si>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</si>
  <si>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</si>
  <si>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</si>
  <si>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</si>
  <si>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</si>
  <si>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</si>
  <si>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</si>
  <si>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</si>
  <si>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</si>
  <si>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</si>
  <si>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</si>
  <si>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</si>
  <si>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</si>
  <si>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</si>
  <si>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</si>
  <si>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</si>
  <si>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</si>
  <si>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</si>
  <si>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</si>
  <si>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</si>
  <si>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</si>
  <si>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</si>
  <si>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</si>
  <si>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</si>
  <si>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</si>
  <si>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</si>
  <si>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</si>
  <si>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</si>
  <si>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</si>
  <si>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</si>
  <si>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</si>
  <si>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</si>
  <si>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</si>
  <si>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</si>
  <si>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</si>
  <si>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</si>
  <si>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</si>
  <si>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</si>
  <si>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</si>
  <si>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</si>
  <si>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</si>
  <si>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</si>
  <si>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</si>
  <si>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</si>
  <si>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</si>
  <si>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</si>
  <si>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</si>
  <si>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</si>
  <si>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</si>
  <si>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</si>
  <si>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</si>
  <si>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</si>
  <si>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</si>
  <si>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</si>
  <si>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</si>
  <si>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</si>
  <si>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</si>
  <si>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</si>
  <si>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</si>
  <si>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</si>
  <si>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</si>
  <si>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</si>
  <si>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</si>
  <si>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</si>
  <si>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</si>
  <si>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</si>
  <si>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</si>
  <si>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</si>
  <si>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</si>
  <si>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</si>
  <si>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</si>
  <si>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</si>
  <si>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</si>
  <si>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</si>
  <si>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</si>
  <si>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</si>
  <si>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</si>
  <si>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</si>
  <si>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</si>
  <si>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</si>
  <si>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</si>
  <si>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</si>
  <si>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</si>
  <si>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</si>
  <si>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</si>
  <si>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</si>
  <si>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</si>
  <si>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</si>
  <si>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</si>
  <si>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</si>
  <si>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</si>
  <si>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</si>
  <si>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</si>
  <si>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</si>
  <si>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</si>
  <si>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</si>
  <si>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</si>
  <si>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</si>
  <si>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</si>
  <si>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</si>
  <si>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</si>
  <si>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</si>
  <si>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</si>
  <si>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</si>
  <si>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</si>
  <si>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</si>
  <si>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</si>
  <si>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</si>
  <si>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</si>
  <si>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</si>
  <si>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</si>
  <si>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</si>
  <si>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</si>
  <si>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</si>
  <si>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</si>
  <si>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</si>
  <si>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</si>
  <si>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</si>
  <si>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</si>
  <si>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</si>
  <si>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</si>
  <si>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</si>
  <si>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</si>
  <si>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</si>
  <si>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</si>
  <si>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</si>
  <si>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</si>
  <si>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</si>
  <si>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</si>
  <si>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</si>
  <si>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</si>
  <si>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</si>
  <si>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</si>
  <si>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</si>
  <si>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</si>
  <si>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</si>
  <si>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</si>
  <si>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</si>
  <si>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</si>
  <si>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</si>
  <si>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</si>
  <si>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</si>
  <si>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</si>
  <si>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</si>
  <si>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</si>
  <si>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</si>
  <si>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</si>
  <si>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</si>
  <si>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</si>
  <si>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</si>
  <si>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</si>
  <si>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</si>
  <si>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</si>
  <si>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</si>
  <si>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</si>
  <si>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</si>
  <si>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</si>
  <si>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</si>
  <si>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</si>
  <si>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</si>
  <si>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</si>
  <si>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</si>
  <si>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</si>
  <si>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</si>
  <si>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</si>
  <si>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</si>
  <si>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</si>
  <si>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</si>
  <si>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</si>
  <si>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</si>
  <si>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</si>
  <si>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</si>
  <si>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</si>
  <si>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</si>
  <si>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</si>
  <si>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</si>
  <si>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</si>
  <si>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</si>
  <si>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</si>
  <si>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</si>
  <si>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</si>
  <si>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</si>
  <si>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</si>
  <si>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</si>
  <si>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</si>
  <si>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</si>
  <si>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</si>
  <si>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</si>
  <si>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</si>
  <si>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</si>
  <si>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</si>
  <si>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</si>
  <si>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</si>
  <si>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</si>
  <si>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</si>
  <si>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</si>
  <si>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</si>
  <si>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</si>
  <si>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</si>
  <si>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</si>
  <si>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</si>
  <si>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</si>
  <si>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</si>
  <si>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</si>
  <si>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</si>
  <si>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</si>
  <si>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</si>
  <si>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</si>
  <si>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</si>
  <si>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</si>
  <si>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</si>
  <si>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</si>
  <si>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</si>
  <si>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</si>
  <si>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</si>
  <si>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</si>
  <si>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</si>
  <si>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</si>
  <si>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</si>
  <si>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</si>
  <si>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</si>
  <si>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</si>
  <si>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</si>
  <si>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</si>
  <si>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</si>
  <si>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</si>
  <si>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</si>
  <si>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</si>
  <si>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</si>
  <si>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</si>
  <si>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</si>
  <si>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</si>
  <si>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</si>
  <si>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</si>
  <si>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</si>
  <si>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</si>
  <si>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</si>
  <si>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</si>
  <si>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</si>
  <si>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</si>
  <si>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</si>
  <si>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</si>
  <si>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</si>
  <si>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</si>
  <si>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</si>
  <si>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</si>
  <si>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</si>
  <si>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</si>
  <si>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</si>
  <si>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</si>
  <si>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</si>
  <si>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</si>
  <si>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</si>
  <si>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</si>
  <si>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</si>
  <si>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</si>
  <si>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</si>
  <si>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</si>
  <si>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</si>
  <si>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</si>
  <si>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</si>
  <si>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</si>
  <si>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</si>
  <si>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</si>
  <si>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</si>
  <si>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</si>
  <si>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</si>
  <si>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</si>
  <si>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</si>
  <si>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</si>
  <si>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</si>
  <si>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</si>
  <si>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</si>
  <si>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</si>
  <si>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</si>
  <si>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</si>
  <si>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</si>
  <si>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</si>
  <si>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</si>
  <si>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</si>
  <si>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</si>
  <si>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</si>
  <si>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</si>
  <si>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</si>
  <si>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</si>
  <si>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</si>
  <si>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</si>
  <si>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</si>
  <si>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</si>
  <si>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</si>
  <si>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</si>
  <si>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</si>
  <si>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</si>
  <si>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</si>
  <si>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</si>
  <si>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</si>
  <si>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</si>
  <si>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</si>
  <si>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</si>
  <si>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</si>
  <si>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</si>
  <si>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</si>
  <si>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</si>
  <si>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</si>
  <si>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</si>
  <si>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</si>
  <si>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</si>
  <si>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</si>
  <si>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</si>
  <si>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</si>
  <si>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</si>
  <si>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</si>
  <si>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</si>
  <si>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</si>
  <si>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</si>
  <si>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</si>
  <si>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</si>
  <si>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</si>
  <si>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</si>
  <si>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</si>
  <si>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</si>
  <si>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</si>
  <si>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</si>
  <si>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</si>
  <si>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</si>
  <si>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</si>
  <si>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</si>
  <si>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</si>
  <si>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</si>
  <si>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</si>
  <si>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</si>
  <si>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</si>
  <si>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</si>
  <si>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</si>
  <si>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</si>
  <si>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</si>
  <si>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</si>
  <si>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</si>
  <si>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</si>
  <si>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</si>
  <si>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</si>
  <si>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</si>
  <si>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</si>
  <si>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</si>
  <si>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</si>
  <si>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</si>
  <si>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</si>
  <si>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</si>
  <si>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</si>
  <si>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</si>
  <si>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</si>
  <si>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</si>
  <si>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</si>
  <si>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</si>
  <si>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</si>
  <si>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</si>
  <si>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</si>
  <si>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</si>
  <si>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</si>
  <si>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</si>
  <si>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</si>
  <si>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</si>
  <si>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</si>
  <si>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</si>
  <si>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</si>
  <si>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</si>
  <si>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</si>
  <si>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</si>
  <si>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</si>
  <si>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</si>
  <si>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</si>
  <si>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</si>
  <si>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</si>
  <si>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</si>
  <si>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</si>
  <si>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</si>
  <si>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</si>
  <si>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</si>
  <si>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</si>
  <si>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</si>
  <si>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</si>
  <si>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</si>
  <si>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</si>
  <si>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</si>
  <si>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</si>
  <si>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</si>
  <si>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</si>
  <si>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</si>
  <si>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</si>
  <si>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</si>
  <si>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</si>
  <si>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</si>
  <si>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</si>
  <si>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</si>
  <si>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</si>
  <si>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</si>
  <si>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</si>
  <si>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</si>
  <si>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</si>
  <si>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</si>
  <si>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</si>
  <si>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</si>
  <si>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</si>
  <si>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</si>
  <si>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</si>
  <si>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</si>
  <si>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</si>
  <si>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</si>
  <si>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</si>
  <si>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</si>
  <si>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</si>
  <si>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</si>
  <si>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</si>
  <si>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</si>
  <si>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</si>
  <si>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</si>
  <si>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</si>
  <si>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</si>
  <si>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</si>
  <si>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</si>
  <si>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</si>
  <si>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</si>
  <si>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</si>
  <si>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</si>
  <si>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</si>
  <si>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</si>
  <si>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</si>
  <si>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</si>
  <si>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</si>
  <si>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</si>
  <si>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</si>
  <si>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</si>
  <si>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</si>
  <si>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</si>
  <si>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</si>
  <si>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</si>
  <si>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</si>
  <si>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</si>
  <si>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</si>
  <si>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</si>
  <si>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</si>
  <si>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</si>
  <si>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</si>
  <si>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</si>
  <si>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</si>
  <si>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</si>
  <si>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</si>
  <si>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</si>
  <si>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</si>
  <si>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</si>
  <si>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</si>
  <si>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</si>
  <si>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</si>
  <si>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</si>
  <si>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</si>
  <si>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</si>
  <si>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</si>
  <si>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</si>
  <si>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</si>
  <si>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</si>
  <si>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</si>
  <si>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</si>
  <si>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</si>
  <si>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</si>
  <si>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</si>
  <si>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</si>
  <si>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</si>
  <si>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</si>
  <si>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</si>
  <si>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</si>
  <si>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</si>
  <si>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</si>
  <si>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</si>
  <si>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</si>
  <si>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</si>
  <si>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</si>
  <si>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</si>
  <si>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</si>
  <si>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</si>
  <si>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</si>
  <si>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</si>
  <si>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</si>
  <si>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</si>
  <si>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</si>
  <si>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</si>
  <si>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</si>
  <si>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</si>
  <si>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</si>
  <si>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</si>
  <si>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</si>
  <si>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</si>
  <si>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</si>
  <si>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</si>
  <si>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</si>
  <si>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</si>
  <si>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</si>
  <si>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</si>
  <si>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</si>
  <si>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</si>
  <si>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</si>
  <si>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</si>
  <si>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</si>
  <si>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</si>
  <si>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</si>
  <si>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</si>
  <si>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</si>
  <si>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</si>
  <si>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</si>
  <si>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</si>
  <si>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</si>
  <si>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</si>
  <si>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</si>
  <si>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</si>
  <si>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</si>
  <si>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</si>
  <si>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</si>
  <si>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</si>
  <si>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</si>
  <si>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</si>
  <si>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</si>
  <si>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</si>
  <si>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</si>
  <si>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</si>
  <si>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</si>
  <si>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</si>
  <si>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</si>
  <si>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</si>
  <si>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</si>
  <si>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</si>
  <si>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</si>
  <si>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</si>
  <si>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</si>
  <si>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</si>
  <si>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</si>
  <si>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</si>
  <si>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</si>
  <si>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</si>
  <si>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</si>
  <si>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</si>
  <si>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</si>
  <si>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</si>
  <si>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</si>
  <si>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</si>
  <si>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</si>
  <si>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</si>
  <si>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</si>
  <si>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</si>
  <si>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</si>
  <si>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</si>
  <si>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</si>
  <si>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</si>
  <si>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</si>
  <si>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</si>
  <si>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</si>
  <si>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</si>
  <si>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</si>
  <si>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</si>
  <si>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</si>
  <si>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</si>
  <si>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</si>
  <si>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</si>
  <si>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</si>
  <si>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</si>
  <si>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</si>
  <si>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</si>
  <si>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</si>
  <si>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</si>
  <si>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</si>
  <si>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</si>
  <si>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</si>
  <si>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</si>
  <si>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</si>
  <si>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</si>
  <si>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</si>
  <si>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</si>
  <si>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</si>
  <si>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</si>
  <si>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</si>
  <si>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</si>
  <si>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</si>
  <si>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</si>
  <si>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</si>
  <si>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</si>
  <si>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</si>
  <si>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</si>
  <si>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</si>
  <si>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</si>
  <si>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</si>
  <si>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</si>
  <si>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</si>
  <si>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</si>
  <si>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</si>
  <si>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</si>
  <si>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</si>
  <si>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</si>
  <si>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</si>
  <si>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</si>
  <si>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</si>
  <si>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</si>
  <si>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</si>
  <si>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</si>
  <si>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</si>
  <si>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</si>
  <si>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</si>
  <si>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</si>
  <si>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</si>
  <si>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</si>
  <si>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</si>
  <si>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</si>
  <si>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</si>
  <si>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</si>
  <si>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</si>
  <si>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</si>
  <si>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</si>
  <si>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</si>
  <si>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</si>
  <si>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</si>
  <si>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</si>
  <si>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</si>
  <si>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</si>
  <si>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</si>
  <si>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</si>
  <si>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</si>
  <si>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</si>
  <si>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</si>
  <si>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</si>
  <si>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</si>
  <si>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</si>
  <si>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</si>
  <si>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</si>
  <si>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</si>
  <si>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</si>
  <si>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</si>
  <si>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</si>
  <si>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</si>
  <si>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</si>
  <si>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</si>
  <si>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</si>
  <si>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</si>
  <si>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</si>
  <si>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</si>
  <si>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</si>
  <si>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</si>
  <si>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</si>
  <si>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</si>
  <si>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</si>
  <si>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</si>
  <si>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</si>
  <si>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</si>
  <si>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</si>
  <si>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</si>
  <si>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</si>
  <si>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</si>
  <si>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</si>
  <si>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</si>
  <si>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</si>
  <si>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</si>
  <si>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</si>
  <si>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</si>
  <si>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</si>
  <si>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</si>
  <si>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</si>
  <si>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</si>
  <si>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</si>
  <si>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</si>
  <si>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</si>
  <si>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</si>
  <si>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</si>
  <si>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</si>
  <si>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</si>
  <si>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</si>
  <si>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</si>
  <si>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</si>
  <si>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</si>
  <si>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</si>
  <si>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</si>
  <si>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</si>
  <si>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</si>
  <si>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</si>
  <si>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</si>
  <si>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</si>
  <si>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</si>
  <si>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</si>
  <si>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</si>
  <si>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</si>
  <si>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</si>
  <si>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</si>
  <si>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</si>
  <si>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</si>
  <si>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</si>
  <si>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</si>
  <si>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</si>
  <si>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</si>
  <si>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</si>
  <si>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</si>
  <si>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</si>
  <si>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</si>
  <si>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</si>
  <si>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</si>
  <si>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</si>
  <si>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</si>
  <si>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</si>
  <si>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</si>
  <si>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</si>
  <si>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</si>
  <si>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</si>
  <si>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</si>
  <si>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</si>
  <si>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</si>
  <si>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</si>
  <si>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</si>
  <si>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</si>
  <si>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</si>
  <si>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</si>
  <si>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</si>
  <si>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</si>
  <si>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</si>
  <si>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</si>
  <si>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</si>
  <si>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</si>
  <si>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</si>
  <si>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</si>
  <si>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</si>
  <si>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</si>
  <si>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</si>
  <si>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</si>
  <si>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</si>
  <si>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</si>
  <si>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</si>
  <si>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</si>
  <si>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</si>
  <si>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</si>
  <si>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</si>
  <si>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</si>
  <si>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</si>
  <si>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</si>
  <si>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</si>
  <si>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</si>
  <si>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</si>
  <si>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</si>
  <si>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</si>
  <si>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</si>
  <si>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</si>
  <si>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</si>
  <si>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</si>
  <si>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</si>
  <si>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</si>
  <si>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</si>
  <si>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</si>
  <si>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</si>
  <si>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</si>
  <si>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</si>
  <si>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</si>
  <si>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</si>
  <si>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</si>
  <si>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</si>
  <si>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</si>
  <si>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</si>
  <si>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</si>
  <si>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</si>
  <si>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</si>
  <si>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</si>
  <si>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</si>
  <si>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</si>
  <si>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</si>
  <si>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</si>
  <si>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</si>
  <si>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</si>
  <si>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</si>
  <si>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</si>
  <si>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</si>
  <si>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</si>
  <si>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</si>
  <si>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</si>
  <si>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</si>
  <si>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</si>
  <si>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</si>
  <si>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</si>
  <si>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</si>
  <si>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</si>
  <si>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</si>
  <si>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</si>
  <si>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</si>
  <si>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</si>
  <si>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</si>
  <si>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</si>
  <si>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</si>
  <si>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</si>
  <si>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</si>
  <si>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</si>
  <si>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</si>
  <si>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</si>
  <si>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</si>
  <si>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</si>
  <si>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</si>
  <si>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</si>
  <si>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</si>
  <si>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</si>
  <si>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</si>
  <si>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</si>
  <si>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</si>
  <si>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</si>
  <si>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</si>
  <si>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</si>
  <si>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</si>
  <si>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</si>
  <si>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</si>
  <si>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</si>
  <si>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</si>
  <si>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</si>
  <si>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</si>
  <si>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</si>
  <si>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</si>
  <si>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</si>
  <si>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</si>
  <si>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</si>
  <si>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</si>
  <si>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</si>
  <si>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</si>
  <si>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</si>
  <si>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</si>
  <si>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</si>
  <si>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</si>
  <si>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</si>
  <si>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</si>
  <si>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</si>
  <si>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</si>
  <si>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</si>
  <si>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</si>
  <si>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</si>
  <si>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</si>
  <si>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</si>
  <si>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</si>
  <si>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</si>
  <si>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</si>
  <si>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</si>
  <si>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</si>
  <si>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</si>
  <si>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</si>
  <si>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</si>
  <si>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</si>
  <si>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</si>
  <si>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</si>
  <si>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</si>
  <si>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</si>
  <si>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</si>
  <si>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</si>
  <si>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</si>
  <si>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</si>
  <si>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</si>
  <si>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</si>
  <si>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</si>
  <si>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</si>
  <si>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</si>
  <si>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</si>
  <si>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</si>
  <si>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</si>
  <si>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</si>
  <si>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</si>
  <si>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</si>
  <si>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</si>
  <si>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</si>
  <si>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</si>
  <si>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</si>
  <si>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</si>
  <si>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</si>
  <si>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</si>
  <si>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</si>
  <si>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</si>
  <si>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</si>
  <si>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</si>
  <si>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</si>
  <si>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</si>
  <si>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</si>
  <si>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</si>
  <si>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</si>
  <si>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</si>
  <si>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</si>
  <si>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</si>
  <si>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</si>
  <si>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</si>
  <si>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</si>
  <si>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</si>
  <si>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</si>
  <si>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</si>
  <si>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</si>
  <si>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</si>
  <si>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</si>
  <si>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</si>
  <si>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</si>
  <si>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</si>
  <si>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</si>
  <si>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</si>
  <si>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</si>
  <si>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</si>
  <si>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</si>
  <si>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</si>
  <si>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</si>
  <si>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</si>
  <si>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</si>
  <si>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</si>
  <si>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</si>
  <si>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</si>
  <si>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</si>
  <si>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</si>
  <si>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</si>
  <si>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</si>
  <si>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</si>
  <si>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</si>
  <si>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</si>
  <si>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</si>
  <si>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</si>
  <si>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</si>
  <si>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</si>
  <si>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</si>
  <si>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</si>
  <si>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</si>
  <si>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</si>
  <si>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</si>
  <si>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</si>
  <si>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</si>
  <si>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</si>
  <si>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</si>
  <si>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</si>
  <si>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</si>
  <si>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</si>
  <si>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</si>
  <si>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</si>
  <si>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</si>
  <si>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</si>
  <si>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</si>
  <si>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</si>
  <si>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</si>
  <si>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</si>
  <si>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</si>
  <si>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</si>
  <si>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</si>
  <si>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</si>
  <si>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</si>
  <si>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</si>
  <si>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</si>
  <si>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</si>
  <si>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</si>
  <si>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</si>
  <si>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</si>
  <si>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</si>
  <si>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</si>
  <si>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</si>
  <si>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</si>
  <si>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</si>
  <si>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</si>
  <si>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</si>
  <si>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</si>
  <si>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</si>
  <si>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</si>
  <si>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</si>
  <si>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</si>
  <si>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</si>
  <si>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</si>
  <si>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</si>
  <si>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</si>
  <si>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</si>
  <si>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</si>
  <si>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</si>
  <si>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</si>
  <si>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</si>
  <si>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</si>
  <si>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</si>
  <si>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</si>
  <si>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</si>
  <si>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</si>
  <si>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</si>
  <si>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</si>
  <si>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</si>
  <si>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</si>
  <si>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</si>
  <si>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</si>
  <si>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</si>
  <si>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</si>
  <si>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</si>
  <si>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</si>
  <si>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</si>
  <si>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</si>
  <si>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</si>
  <si>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</si>
  <si>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</si>
  <si>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</si>
  <si>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</si>
  <si>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</si>
  <si>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</si>
  <si>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</si>
  <si>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</si>
  <si>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</si>
  <si>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</si>
  <si>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</si>
  <si>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</si>
  <si>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</si>
  <si>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</si>
  <si>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</si>
  <si>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</si>
  <si>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</si>
  <si>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</si>
  <si>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</si>
  <si>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</si>
  <si>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</si>
  <si>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</si>
  <si>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</si>
  <si>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</si>
  <si>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</si>
  <si>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</si>
  <si>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</si>
  <si>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</si>
  <si>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</si>
  <si>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</si>
  <si>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</si>
  <si>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</si>
  <si>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</si>
  <si>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</si>
  <si>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</si>
  <si>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</si>
  <si>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</si>
  <si>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</si>
  <si>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</si>
  <si>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</si>
  <si>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</si>
  <si>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</si>
  <si>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</si>
  <si>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</si>
  <si>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</si>
  <si>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</si>
  <si>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</si>
  <si>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</si>
  <si>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</si>
  <si>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</si>
  <si>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</si>
  <si>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</si>
  <si>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</si>
  <si>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</si>
  <si>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</si>
  <si>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</si>
  <si>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</si>
  <si>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</si>
  <si>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</si>
  <si>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</si>
  <si>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</si>
  <si>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</si>
  <si>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</si>
  <si>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</si>
  <si>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</si>
  <si>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</si>
  <si>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</si>
  <si>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</si>
  <si>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</si>
  <si>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</si>
  <si>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</si>
  <si>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</si>
  <si>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</si>
  <si>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</si>
  <si>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</si>
  <si>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</si>
  <si>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</si>
  <si>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</si>
  <si>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</si>
  <si>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</si>
  <si>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</si>
  <si>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</si>
  <si>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</si>
  <si>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</si>
  <si>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</si>
  <si>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</si>
  <si>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</si>
  <si>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</si>
  <si>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</si>
  <si>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</si>
  <si>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</si>
  <si>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</si>
  <si>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</si>
  <si>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</si>
  <si>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</si>
  <si>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</si>
  <si>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</si>
  <si>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</si>
  <si>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</si>
  <si>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</si>
  <si>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</si>
  <si>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</si>
  <si>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</si>
  <si>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</si>
  <si>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</si>
  <si>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</si>
  <si>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</si>
  <si>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</si>
  <si>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</si>
  <si>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</si>
  <si>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</si>
  <si>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</si>
  <si>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</si>
  <si>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</si>
  <si>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</si>
  <si>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</si>
  <si>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</si>
  <si>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</si>
  <si>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</si>
  <si>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</si>
  <si>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</si>
  <si>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</si>
  <si>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</si>
  <si>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</si>
  <si>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</si>
  <si>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</si>
  <si>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</si>
  <si>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</si>
  <si>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</si>
  <si>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</si>
  <si>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</si>
  <si>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</si>
  <si>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</si>
  <si>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</si>
  <si>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</si>
  <si>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</si>
  <si>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</si>
  <si>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</si>
  <si>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</si>
  <si>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</si>
  <si>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</si>
  <si>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</si>
  <si>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</si>
  <si>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</si>
  <si>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</si>
  <si>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</si>
  <si>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</si>
  <si>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</si>
  <si>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</si>
  <si>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</si>
  <si>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</si>
  <si>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</si>
  <si>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</si>
  <si>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</si>
  <si>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</si>
  <si>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</si>
  <si>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</si>
  <si>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</si>
  <si>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</si>
  <si>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</si>
  <si>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</si>
  <si>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</si>
  <si>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</si>
  <si>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</si>
  <si>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</si>
  <si>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</si>
  <si>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</si>
  <si>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</si>
  <si>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</si>
  <si>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</si>
  <si>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</si>
  <si>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</si>
  <si>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</si>
  <si>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</si>
  <si>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</si>
  <si>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</si>
  <si>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</si>
  <si>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</si>
  <si>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</si>
  <si>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</si>
  <si>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</si>
  <si>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</si>
  <si>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</si>
  <si>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</si>
  <si>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</si>
  <si>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</si>
  <si>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</si>
  <si>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</si>
  <si>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</si>
  <si>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</si>
  <si>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</si>
  <si>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</si>
  <si>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</si>
  <si>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</si>
  <si>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</si>
  <si>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</si>
  <si>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</si>
  <si>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</si>
  <si>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</si>
  <si>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</si>
  <si>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</si>
  <si>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</si>
  <si>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</si>
  <si>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</si>
  <si>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</si>
  <si>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</si>
  <si>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</si>
  <si>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</si>
  <si>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</si>
  <si>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</si>
  <si>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</si>
  <si>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</si>
  <si>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</si>
  <si>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</si>
  <si>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</si>
  <si>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</si>
  <si>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</si>
  <si>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</si>
  <si>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</si>
  <si>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</si>
  <si>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</si>
  <si>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</si>
  <si>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</si>
  <si>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</si>
  <si>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</si>
  <si>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</si>
  <si>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</si>
  <si>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</si>
  <si>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</si>
  <si>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</si>
  <si>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</si>
  <si>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</si>
  <si>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</si>
  <si>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</si>
  <si>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</si>
  <si>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</si>
  <si>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</si>
  <si>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</si>
  <si>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</si>
  <si>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</si>
  <si>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</si>
  <si>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</si>
  <si>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</si>
  <si>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</si>
  <si>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</si>
  <si>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</si>
  <si>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</si>
  <si>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</si>
  <si>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</si>
  <si>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</si>
  <si>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</si>
  <si>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</si>
  <si>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</si>
  <si>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</si>
  <si>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</si>
  <si>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</si>
  <si>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</si>
  <si>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</si>
  <si>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</si>
  <si>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</si>
  <si>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</si>
  <si>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</si>
  <si>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</si>
  <si>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</si>
  <si>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</si>
  <si>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</si>
  <si>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</si>
  <si>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</si>
  <si>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</si>
  <si>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</si>
  <si>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</si>
  <si>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</si>
  <si>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</si>
  <si>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</si>
  <si>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</si>
  <si>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</si>
  <si>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</si>
  <si>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</si>
  <si>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</si>
  <si>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</si>
  <si>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</si>
  <si>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</si>
  <si>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</si>
  <si>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</si>
  <si>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</si>
  <si>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</si>
  <si>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</si>
  <si>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</si>
  <si>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</si>
  <si>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</si>
  <si>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</si>
  <si>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</si>
  <si>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</si>
  <si>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</si>
  <si>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</si>
  <si>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</si>
  <si>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</si>
  <si>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</si>
  <si>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</si>
  <si>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</si>
  <si>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</si>
  <si>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</si>
  <si>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</si>
  <si>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</si>
  <si>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</si>
  <si>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</si>
  <si>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</si>
  <si>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</si>
  <si>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</si>
  <si>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</si>
  <si>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</si>
  <si>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</si>
  <si>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</si>
  <si>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</si>
  <si>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</si>
  <si>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</si>
  <si>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</si>
  <si>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</si>
  <si>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</si>
  <si>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</si>
  <si>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</si>
  <si>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</si>
  <si>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</si>
  <si>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</si>
  <si>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</si>
  <si>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</si>
  <si>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</si>
  <si>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</si>
  <si>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</si>
  <si>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</si>
  <si>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</si>
  <si>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</si>
  <si>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</si>
  <si>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</si>
  <si>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</si>
  <si>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</si>
  <si>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</si>
  <si>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</si>
  <si>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</si>
  <si>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</si>
  <si>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</si>
  <si>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</si>
  <si>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</si>
  <si>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</si>
  <si>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</si>
  <si>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</si>
  <si>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</si>
  <si>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</si>
  <si>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</si>
  <si>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</si>
  <si>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</si>
  <si>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</si>
  <si>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</si>
  <si>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</si>
  <si>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</si>
  <si>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</si>
  <si>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</si>
  <si>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</si>
  <si>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</si>
  <si>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</si>
  <si>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</si>
  <si>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</si>
  <si>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</si>
  <si>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</si>
  <si>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</si>
  <si>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</si>
  <si>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</si>
  <si>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</si>
  <si>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</si>
  <si>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</si>
  <si>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</si>
  <si>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</si>
  <si>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</si>
  <si>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</si>
  <si>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</si>
  <si>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</si>
  <si>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</si>
  <si>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</si>
  <si>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</si>
  <si>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</si>
  <si>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</si>
  <si>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</si>
  <si>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</si>
  <si>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</si>
  <si>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</si>
  <si>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</si>
  <si>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</si>
  <si>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</si>
  <si>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</si>
  <si>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</si>
  <si>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</si>
  <si>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</si>
  <si>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</si>
  <si>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</si>
  <si>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</si>
  <si>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</si>
  <si>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</si>
  <si>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</si>
  <si>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</si>
  <si>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</si>
  <si>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</si>
  <si>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</si>
  <si>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</si>
  <si>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</si>
  <si>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</si>
  <si>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</si>
  <si>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</si>
  <si>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</si>
  <si>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</si>
  <si>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</si>
  <si>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</si>
  <si>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</si>
  <si>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</si>
  <si>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</si>
  <si>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</si>
  <si>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</si>
  <si>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</si>
  <si>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</si>
  <si>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</si>
  <si>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</si>
  <si>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</si>
  <si>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</si>
  <si>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</si>
  <si>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</si>
  <si>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</si>
  <si>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</si>
  <si>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</si>
  <si>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</si>
  <si>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</si>
  <si>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</si>
  <si>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</si>
  <si>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</si>
  <si>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</si>
  <si>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</si>
  <si>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</si>
  <si>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</si>
  <si>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</si>
  <si>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</si>
  <si>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</si>
  <si>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</si>
  <si>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</si>
  <si>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</si>
  <si>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</si>
  <si>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</si>
  <si>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</si>
  <si>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</si>
  <si>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</si>
  <si>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</si>
  <si>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</si>
  <si>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</si>
  <si>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</si>
  <si>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</si>
  <si>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</si>
  <si>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</si>
  <si>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</si>
  <si>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</si>
  <si>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</si>
  <si>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</si>
  <si>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</si>
  <si>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</si>
  <si>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</si>
  <si>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</si>
  <si>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</si>
  <si>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</si>
  <si>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</si>
  <si>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</si>
  <si>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</si>
  <si>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</si>
  <si>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</si>
  <si>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</si>
  <si>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</si>
  <si>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</si>
  <si>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</si>
  <si>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</si>
  <si>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</si>
  <si>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</si>
  <si>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</si>
  <si>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</si>
  <si>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</si>
  <si>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</si>
  <si>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</si>
  <si>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</si>
  <si>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</si>
  <si>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</si>
  <si>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</si>
  <si>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</si>
  <si>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</si>
  <si>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</si>
  <si>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</si>
  <si>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</si>
  <si>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</si>
  <si>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</si>
  <si>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</si>
  <si>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</si>
  <si>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</si>
  <si>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</si>
  <si>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</si>
  <si>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</si>
  <si>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</si>
  <si>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</si>
  <si>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</si>
  <si>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</si>
  <si>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</si>
  <si>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</si>
  <si>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</si>
  <si>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</si>
  <si>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</si>
  <si>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</si>
  <si>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</si>
  <si>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</si>
  <si>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</si>
  <si>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</si>
  <si>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</si>
  <si>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</si>
  <si>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</si>
  <si>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</si>
  <si>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</si>
  <si>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</si>
  <si>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</si>
  <si>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</si>
  <si>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</si>
  <si>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</si>
  <si>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</si>
  <si>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</si>
  <si>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</si>
  <si>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</si>
  <si>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</si>
  <si>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</si>
  <si>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</si>
  <si>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</si>
  <si>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</si>
  <si>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</si>
  <si>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</si>
  <si>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</si>
  <si>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</si>
  <si>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</si>
  <si>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</si>
  <si>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</si>
  <si>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</si>
  <si>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</si>
  <si>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</si>
  <si>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</si>
  <si>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</si>
  <si>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</si>
  <si>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</si>
  <si>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</si>
  <si>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</si>
  <si>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</si>
  <si>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</si>
  <si>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</si>
  <si>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</si>
  <si>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</si>
  <si>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</si>
  <si>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</si>
  <si>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</si>
  <si>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</si>
  <si>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</si>
  <si>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</si>
  <si>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</si>
  <si>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</si>
  <si>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</si>
  <si>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</si>
  <si>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</si>
  <si>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</si>
  <si>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</si>
  <si>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</si>
  <si>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</si>
  <si>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</si>
  <si>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</si>
  <si>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</si>
  <si>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</si>
  <si>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</si>
  <si>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</si>
  <si>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</si>
  <si>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</si>
  <si>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</si>
  <si>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</si>
  <si>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</si>
  <si>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</si>
  <si>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</si>
  <si>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</si>
  <si>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</si>
  <si>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</si>
  <si>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</si>
  <si>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</si>
  <si>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</si>
  <si>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</si>
  <si>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</si>
  <si>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</si>
  <si>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</si>
  <si>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</si>
  <si>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</si>
  <si>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</si>
  <si>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</si>
  <si>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</si>
  <si>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</si>
  <si>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</si>
  <si>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</si>
  <si>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</si>
  <si>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</si>
  <si>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</si>
  <si>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</si>
  <si>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</si>
  <si>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</si>
  <si>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</si>
  <si>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</si>
  <si>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</si>
  <si>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</si>
  <si>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</si>
  <si>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</si>
  <si>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</si>
  <si>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</si>
  <si>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</si>
  <si>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</si>
  <si>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</si>
  <si>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</si>
  <si>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</si>
  <si>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</si>
  <si>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</si>
  <si>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</si>
  <si>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</si>
  <si>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</si>
  <si>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</si>
  <si>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</si>
  <si>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</si>
  <si>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</si>
  <si>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</si>
  <si>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</si>
  <si>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</si>
  <si>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</si>
  <si>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</si>
  <si>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</si>
  <si>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</si>
  <si>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</si>
  <si>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</si>
  <si>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</si>
  <si>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</si>
  <si>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</si>
  <si>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</si>
  <si>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</si>
  <si>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</si>
  <si>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</si>
  <si>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</si>
  <si>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</si>
  <si>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</si>
  <si>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</si>
  <si>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</si>
  <si>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</si>
  <si>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</si>
  <si>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</si>
  <si>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</si>
  <si>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</si>
  <si>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</si>
  <si>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</si>
  <si>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</si>
  <si>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</si>
  <si>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</si>
  <si>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</si>
  <si>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</si>
  <si>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</si>
  <si>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</si>
  <si>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</si>
  <si>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</si>
  <si>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</si>
  <si>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</si>
  <si>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</si>
  <si>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</si>
  <si>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</si>
  <si>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</si>
  <si>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</si>
  <si>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</si>
  <si>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</si>
  <si>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</si>
  <si>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</si>
  <si>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</si>
  <si>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</si>
  <si>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</si>
  <si>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</si>
  <si>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</si>
  <si>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</si>
  <si>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</si>
  <si>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</si>
  <si>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</si>
  <si>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</si>
  <si>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</si>
  <si>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</si>
  <si>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</si>
  <si>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</si>
  <si>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</si>
  <si>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</si>
  <si>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</si>
  <si>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</si>
  <si>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</si>
  <si>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</si>
  <si>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</si>
  <si>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</si>
  <si>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</si>
  <si>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</si>
  <si>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</si>
  <si>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</si>
  <si>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</si>
  <si>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</si>
  <si>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</si>
  <si>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</si>
  <si>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</si>
  <si>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</si>
  <si>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</si>
  <si>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</si>
  <si>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</si>
  <si>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</si>
  <si>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</si>
  <si>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</si>
  <si>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</si>
  <si>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</si>
  <si>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</si>
  <si>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</si>
  <si>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</si>
  <si>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</si>
  <si>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</si>
  <si>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</si>
  <si>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</si>
  <si>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</si>
  <si>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</si>
  <si>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</si>
  <si>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</si>
  <si>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</si>
  <si>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</si>
  <si>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</si>
  <si>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</si>
  <si>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</si>
  <si>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</si>
  <si>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</si>
  <si>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</si>
  <si>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</si>
  <si>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</si>
  <si>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</si>
  <si>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</si>
  <si>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</si>
  <si>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</si>
  <si>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</si>
  <si>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</si>
  <si>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</si>
  <si>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</si>
  <si>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</si>
  <si>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</si>
  <si>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</si>
  <si>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</si>
  <si>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</si>
  <si>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</si>
  <si>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</si>
  <si>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</si>
  <si>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</si>
  <si>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</si>
  <si>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</si>
  <si>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</si>
  <si>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</si>
  <si>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</si>
  <si>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</si>
  <si>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</si>
  <si>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</si>
  <si>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</si>
  <si>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</si>
  <si>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</si>
  <si>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</si>
  <si>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</si>
  <si>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</si>
  <si>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</si>
  <si>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</si>
  <si>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</si>
  <si>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</si>
  <si>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</si>
  <si>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</si>
  <si>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</si>
  <si>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</si>
  <si>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</si>
  <si>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</si>
  <si>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</si>
  <si>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</si>
  <si>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</si>
  <si>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</si>
  <si>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</si>
  <si>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</si>
  <si>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</si>
  <si>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</si>
  <si>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</si>
  <si>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</si>
  <si>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</si>
  <si>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</si>
  <si>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</si>
  <si>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</si>
  <si>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</si>
  <si>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</si>
  <si>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</si>
  <si>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</si>
  <si>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</si>
  <si>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</si>
  <si>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</si>
  <si>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</si>
  <si>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</si>
  <si>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</si>
  <si>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</si>
  <si>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</si>
  <si>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</si>
  <si>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</si>
  <si>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</si>
  <si>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</si>
  <si>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</si>
  <si>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</si>
  <si>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</si>
  <si>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</si>
  <si>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</si>
  <si>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</si>
  <si>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</si>
  <si>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</si>
  <si>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</si>
  <si>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</si>
  <si>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</si>
  <si>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</si>
  <si>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</si>
  <si>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</si>
  <si>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</si>
  <si>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</si>
  <si>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</si>
  <si>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</si>
  <si>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</si>
  <si>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</si>
  <si>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</si>
  <si>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</si>
  <si>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</si>
  <si>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</si>
  <si>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</si>
  <si>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</si>
  <si>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</si>
  <si>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</si>
  <si>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</si>
  <si>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</si>
  <si>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</si>
  <si>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</si>
  <si>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</si>
  <si>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</si>
  <si>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</si>
  <si>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</si>
  <si>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</si>
  <si>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</si>
  <si>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</si>
  <si>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</si>
  <si>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</si>
  <si>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</si>
  <si>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</si>
  <si>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</si>
  <si>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</si>
  <si>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</si>
  <si>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</si>
  <si>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</si>
  <si>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</si>
  <si>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</si>
  <si>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</si>
  <si>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</si>
  <si>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</si>
  <si>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</si>
  <si>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</si>
  <si>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</si>
  <si>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</si>
  <si>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</si>
  <si>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</si>
  <si>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</si>
  <si>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</si>
  <si>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</si>
  <si>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</si>
  <si>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</si>
  <si>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</si>
  <si>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</si>
  <si>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</si>
  <si>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</si>
  <si>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</si>
  <si>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</si>
  <si>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</si>
  <si>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</si>
  <si>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</si>
  <si>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</si>
  <si>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</si>
  <si>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</si>
  <si>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</si>
  <si>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</si>
  <si>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</si>
  <si>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</si>
  <si>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</si>
  <si>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</si>
  <si>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</si>
  <si>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</si>
  <si>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</si>
  <si>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</si>
  <si>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</si>
  <si>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</si>
  <si>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</si>
  <si>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</si>
  <si>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</si>
  <si>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</si>
  <si>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</si>
  <si>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</si>
  <si>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</si>
  <si>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</si>
  <si>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</si>
  <si>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</si>
  <si>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</si>
  <si>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</si>
  <si>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</si>
  <si>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</si>
  <si>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</si>
  <si>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</si>
  <si>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</si>
  <si>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</si>
  <si>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</si>
  <si>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</si>
  <si>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</si>
  <si>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</si>
  <si>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</si>
  <si>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</si>
  <si>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</si>
  <si>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</si>
  <si>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</si>
  <si>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</si>
  <si>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</si>
  <si>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</si>
  <si>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</si>
  <si>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</si>
  <si>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</si>
  <si>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</si>
  <si>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</si>
  <si>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</si>
  <si>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</si>
  <si>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</si>
  <si>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</si>
  <si>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</si>
  <si>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</si>
  <si>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</si>
  <si>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</si>
  <si>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</si>
  <si>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</si>
  <si>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</si>
  <si>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</si>
  <si>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</si>
  <si>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</si>
  <si>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</si>
  <si>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</si>
  <si>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</si>
  <si>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</si>
  <si>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</si>
  <si>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</si>
  <si>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</si>
  <si>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</si>
  <si>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</si>
  <si>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</si>
  <si>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</si>
  <si>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</si>
  <si>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</si>
  <si>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</si>
  <si>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</si>
  <si>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</si>
  <si>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</si>
  <si>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</si>
  <si>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</si>
  <si>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</si>
  <si>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</si>
  <si>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</si>
  <si>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</si>
  <si>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</si>
  <si>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</si>
  <si>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</si>
  <si>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</si>
  <si>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</si>
  <si>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</si>
  <si>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</si>
  <si>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</si>
  <si>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</si>
  <si>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</si>
  <si>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</si>
  <si>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</si>
  <si>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</si>
  <si>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</si>
  <si>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</si>
  <si>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</si>
  <si>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</si>
  <si>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</si>
  <si>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</si>
  <si>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</si>
  <si>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</si>
  <si>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</si>
  <si>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</si>
  <si>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</si>
  <si>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</si>
  <si>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</si>
  <si>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</si>
  <si>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</si>
  <si>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</si>
  <si>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</si>
  <si>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</si>
  <si>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</si>
  <si>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</si>
  <si>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</si>
  <si>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</si>
  <si>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</si>
  <si>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</si>
  <si>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</si>
  <si>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</si>
  <si>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</si>
  <si>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</si>
  <si>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</si>
  <si>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</si>
  <si>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</si>
  <si>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</si>
  <si>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</si>
  <si>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</si>
  <si>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</si>
  <si>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</si>
  <si>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</si>
  <si>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</si>
  <si>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</si>
  <si>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</si>
  <si>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</si>
  <si>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</si>
  <si>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</si>
  <si>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</si>
  <si>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</si>
  <si>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</si>
  <si>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</si>
  <si>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</si>
  <si>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</si>
  <si>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</si>
  <si>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</si>
  <si>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</si>
  <si>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</si>
  <si>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</si>
  <si>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</si>
  <si>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</si>
  <si>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</si>
  <si>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</si>
  <si>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</si>
  <si>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</si>
  <si>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</si>
  <si>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</si>
  <si>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</si>
  <si>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</si>
  <si>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</si>
  <si>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</si>
  <si>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</si>
  <si>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</si>
  <si>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</si>
  <si>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</si>
  <si>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</si>
  <si>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</si>
  <si>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</si>
  <si>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</si>
  <si>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</si>
  <si>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</si>
  <si>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</si>
  <si>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</si>
  <si>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</si>
  <si>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</si>
  <si>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</si>
  <si>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</si>
  <si>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</si>
  <si>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</si>
  <si>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</si>
  <si>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</si>
  <si>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</si>
  <si>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</si>
  <si>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</si>
  <si>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</si>
  <si>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</si>
  <si>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</si>
  <si>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</si>
  <si>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</si>
  <si>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</si>
  <si>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</si>
  <si>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</si>
  <si>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</si>
  <si>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</si>
  <si>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</si>
  <si>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</si>
  <si>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</si>
  <si>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</si>
  <si>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</si>
  <si>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</si>
  <si>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</si>
  <si>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</si>
  <si>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</si>
  <si>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</si>
  <si>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</si>
  <si>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</si>
  <si>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</si>
  <si>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</si>
  <si>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</si>
  <si>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</si>
  <si>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</si>
  <si>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</si>
  <si>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</si>
  <si>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</si>
  <si>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</si>
  <si>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</si>
  <si>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</si>
  <si>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</si>
  <si>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</si>
  <si>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</si>
  <si>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</si>
  <si>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</si>
  <si>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</si>
  <si>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</si>
  <si>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</si>
  <si>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</si>
  <si>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</si>
  <si>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</si>
  <si>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</si>
  <si>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</si>
  <si>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</si>
  <si>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</si>
  <si>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</si>
  <si>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</si>
  <si>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</si>
  <si>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</si>
  <si>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</si>
  <si>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</si>
  <si>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</si>
  <si>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</si>
  <si>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</si>
  <si>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</si>
  <si>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</si>
  <si>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</si>
  <si>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</si>
  <si>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</si>
  <si>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</si>
  <si>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</si>
  <si>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</si>
  <si>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</si>
  <si>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</si>
  <si>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</si>
  <si>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</si>
  <si>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</si>
  <si>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</si>
  <si>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</si>
  <si>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</si>
  <si>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</si>
  <si>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</si>
  <si>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</si>
  <si>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</si>
  <si>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</si>
  <si>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</si>
  <si>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</si>
  <si>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</si>
  <si>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</si>
  <si>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</si>
  <si>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</si>
  <si>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</si>
  <si>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</si>
  <si>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</si>
  <si>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</si>
  <si>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</si>
  <si>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</si>
  <si>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</si>
  <si>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</si>
  <si>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</si>
  <si>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</si>
  <si>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</si>
  <si>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</si>
  <si>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</si>
  <si>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</si>
  <si>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</si>
  <si>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</si>
  <si>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</si>
  <si>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</si>
  <si>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</si>
  <si>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</si>
  <si>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</si>
  <si>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</si>
  <si>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</si>
  <si>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</si>
  <si>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</si>
  <si>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</si>
  <si>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</si>
  <si>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</si>
  <si>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</si>
  <si>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</si>
  <si>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</si>
  <si>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</si>
  <si>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</si>
  <si>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</si>
  <si>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</si>
  <si>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</si>
  <si>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</si>
  <si>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</si>
  <si>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</si>
  <si>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</si>
  <si>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</si>
  <si>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</si>
  <si>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</si>
  <si>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</si>
  <si>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</si>
  <si>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</si>
  <si>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</si>
  <si>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</si>
  <si>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</si>
  <si>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</si>
  <si>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</si>
  <si>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</si>
  <si>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</si>
  <si>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</si>
  <si>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</si>
  <si>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</si>
  <si>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</si>
  <si>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</si>
  <si>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</si>
  <si>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</si>
  <si>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</si>
  <si>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</si>
  <si>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</si>
  <si>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</si>
  <si>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</si>
  <si>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</si>
  <si>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</si>
  <si>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</si>
  <si>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</si>
  <si>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</si>
  <si>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</si>
  <si>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</si>
  <si>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</si>
  <si>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</si>
  <si>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</si>
  <si>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</si>
  <si>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</si>
  <si>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</si>
  <si>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</si>
  <si>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</si>
  <si>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</si>
  <si>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</si>
  <si>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</si>
  <si>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</si>
  <si>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</si>
  <si>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</si>
  <si>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</si>
  <si>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</si>
  <si>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</si>
  <si>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</si>
  <si>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</si>
  <si>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</si>
  <si>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</si>
  <si>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</si>
  <si>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</si>
  <si>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</si>
  <si>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</si>
  <si>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</si>
  <si>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</si>
  <si>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</si>
  <si>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</si>
  <si>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</si>
  <si>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</si>
  <si>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</si>
  <si>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</si>
  <si>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</si>
  <si>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</si>
  <si>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</si>
  <si>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</si>
  <si>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</si>
  <si>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</si>
  <si>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</si>
  <si>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</si>
  <si>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</si>
  <si>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</si>
  <si>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</si>
  <si>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</si>
  <si>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</si>
  <si>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</si>
  <si>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</si>
  <si>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</si>
  <si>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</si>
  <si>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</si>
  <si>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</si>
  <si>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</si>
  <si>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</si>
  <si>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</si>
  <si>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</si>
  <si>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</si>
  <si>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</si>
  <si>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</si>
  <si>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</si>
  <si>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</si>
  <si>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</si>
  <si>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</si>
  <si>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</si>
  <si>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</si>
  <si>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</si>
  <si>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</si>
  <si>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</si>
  <si>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</si>
  <si>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</si>
  <si>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</si>
  <si>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</si>
  <si>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</si>
  <si>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</si>
  <si>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</si>
  <si>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</si>
  <si>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</si>
  <si>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</si>
  <si>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</si>
  <si>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</si>
  <si>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</si>
  <si>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</si>
  <si>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</si>
  <si>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</si>
  <si>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</si>
  <si>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</si>
  <si>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</si>
  <si>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</si>
  <si>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</si>
  <si>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</si>
  <si>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</si>
  <si>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</si>
  <si>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</si>
  <si>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</si>
  <si>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</si>
  <si>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</si>
  <si>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</si>
  <si>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</si>
  <si>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</si>
  <si>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</si>
  <si>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</si>
  <si>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</si>
  <si>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</si>
  <si>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</si>
  <si>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</si>
  <si>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</si>
  <si>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</si>
  <si>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</si>
  <si>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</si>
  <si>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</si>
  <si>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</si>
  <si>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</si>
  <si>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</si>
  <si>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</si>
  <si>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</si>
  <si>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</si>
  <si>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</si>
  <si>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</si>
  <si>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</si>
  <si>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</si>
  <si>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</si>
  <si>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</si>
  <si>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</si>
  <si>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</si>
  <si>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</si>
  <si>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</si>
  <si>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</si>
  <si>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</si>
  <si>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</si>
  <si>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</si>
  <si>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</si>
  <si>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</si>
  <si>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</si>
  <si>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</si>
  <si>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</si>
  <si>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</si>
  <si>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</si>
  <si>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</si>
  <si>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</si>
  <si>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</si>
  <si>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</si>
  <si>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</si>
  <si>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</si>
  <si>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</si>
  <si>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</si>
  <si>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</si>
  <si>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</si>
  <si>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</si>
  <si>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</si>
  <si>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</si>
  <si>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</si>
  <si>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</si>
  <si>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</si>
  <si>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</si>
  <si>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</si>
  <si>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</si>
  <si>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</si>
  <si>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</si>
  <si>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</si>
  <si>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</si>
  <si>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</si>
  <si>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</si>
  <si>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</si>
  <si>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</si>
  <si>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</si>
  <si>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</si>
  <si>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</si>
  <si>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</si>
  <si>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</si>
  <si>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</si>
  <si>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</si>
  <si>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</si>
  <si>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</si>
  <si>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</si>
  <si>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</si>
  <si>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</si>
  <si>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</si>
  <si>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</si>
  <si>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</si>
  <si>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</si>
  <si>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</si>
  <si>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</si>
  <si>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</si>
  <si>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</si>
  <si>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</si>
  <si>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</si>
  <si>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</si>
  <si>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</si>
  <si>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</si>
  <si>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</si>
  <si>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</si>
  <si>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</si>
  <si>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</si>
  <si>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</si>
  <si>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</si>
  <si>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</si>
  <si>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</si>
  <si>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</si>
  <si>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</si>
  <si>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</si>
  <si>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</si>
  <si>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</si>
  <si>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</si>
  <si>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</si>
  <si>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</si>
  <si>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</si>
  <si>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</si>
  <si>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</si>
  <si>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</si>
  <si>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</si>
  <si>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</si>
  <si>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</si>
  <si>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</si>
  <si>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</si>
  <si>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</si>
  <si>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</si>
  <si>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</si>
  <si>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</si>
  <si>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</si>
  <si>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</si>
  <si>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</si>
  <si>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</si>
  <si>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</si>
  <si>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</si>
  <si>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</si>
  <si>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</si>
  <si>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</si>
  <si>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</si>
  <si>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</si>
  <si>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</si>
  <si>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</si>
  <si>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</si>
  <si>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</si>
  <si>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</si>
  <si>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</si>
  <si>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</si>
  <si>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</si>
  <si>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</si>
  <si>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</si>
  <si>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</si>
  <si>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</si>
  <si>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</si>
  <si>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</si>
  <si>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</si>
  <si>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</si>
  <si>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</si>
  <si>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</si>
  <si>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</si>
  <si>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</si>
  <si>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</si>
  <si>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</si>
  <si>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</si>
  <si>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</si>
  <si>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</si>
  <si>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</si>
  <si>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</si>
  <si>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</si>
  <si>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</si>
  <si>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</si>
  <si>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</si>
  <si>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</si>
  <si>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</si>
  <si>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</si>
  <si>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</si>
  <si>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</si>
  <si>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</si>
  <si>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</si>
  <si>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</si>
  <si>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</si>
  <si>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</si>
  <si>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</si>
  <si>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</si>
  <si>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</si>
  <si>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</si>
  <si>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</si>
  <si>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</si>
  <si>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</si>
  <si>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</si>
  <si>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</si>
  <si>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</si>
  <si>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</si>
  <si>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</si>
  <si>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</si>
  <si>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</si>
  <si>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</si>
  <si>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</si>
  <si>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</si>
  <si>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</si>
  <si>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</si>
  <si>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</si>
  <si>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</si>
  <si>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</si>
  <si>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</si>
  <si>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</si>
  <si>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</si>
  <si>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</si>
  <si>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</si>
  <si>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</si>
  <si>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</si>
  <si>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</si>
  <si>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</si>
  <si>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</si>
  <si>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</si>
  <si>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</si>
  <si>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</si>
  <si>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</si>
  <si>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</si>
  <si>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</si>
  <si>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</si>
  <si>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</si>
  <si>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</si>
  <si>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</si>
  <si>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</si>
  <si>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</si>
  <si>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</si>
  <si>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</si>
  <si>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</si>
  <si>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</si>
  <si>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</si>
  <si>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</si>
  <si>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</si>
  <si>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</si>
  <si>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</si>
  <si>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</si>
  <si>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</si>
  <si>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</si>
  <si>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</si>
  <si>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</si>
  <si>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</si>
  <si>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</si>
  <si>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</si>
  <si>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</si>
  <si>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</si>
  <si>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</si>
  <si>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</si>
  <si>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</si>
  <si>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</si>
  <si>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</si>
  <si>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</si>
  <si>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</si>
  <si>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</si>
  <si>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</si>
  <si>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</si>
  <si>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</si>
  <si>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</si>
  <si>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</si>
  <si>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</si>
  <si>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</si>
  <si>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</si>
  <si>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</si>
  <si>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</si>
  <si>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</si>
  <si>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</si>
  <si>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</si>
  <si>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</si>
  <si>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</si>
  <si>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</si>
  <si>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</si>
  <si>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</si>
  <si>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</si>
  <si>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</si>
  <si>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</si>
  <si>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</si>
  <si>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</si>
  <si>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</si>
  <si>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</si>
  <si>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</si>
  <si>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</si>
  <si>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</si>
  <si>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</si>
  <si>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</si>
  <si>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</si>
  <si>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</si>
  <si>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</si>
  <si>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</si>
  <si>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</si>
  <si>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</si>
  <si>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</si>
  <si>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</si>
  <si>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</si>
  <si>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</si>
  <si>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</si>
  <si>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</si>
  <si>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</si>
  <si>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</si>
  <si>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</si>
  <si>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</si>
  <si>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</si>
  <si>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</si>
  <si>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</si>
  <si>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</si>
  <si>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</si>
  <si>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</si>
  <si>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</si>
  <si>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</si>
  <si>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</si>
  <si>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</si>
  <si>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</si>
  <si>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</si>
  <si>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</si>
  <si>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</si>
  <si>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</si>
  <si>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</si>
  <si>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</si>
  <si>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</si>
  <si>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</si>
  <si>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</si>
  <si>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</si>
  <si>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</si>
  <si>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</si>
  <si>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</si>
  <si>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</si>
  <si>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</si>
  <si>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</si>
  <si>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</si>
  <si>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</si>
  <si>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</si>
  <si>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</si>
  <si>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</si>
  <si>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</si>
  <si>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</si>
  <si>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</si>
  <si>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</si>
  <si>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</si>
  <si>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</si>
  <si>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</si>
  <si>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</si>
  <si>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</si>
  <si>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</si>
  <si>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</si>
  <si>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</si>
  <si>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</si>
  <si>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</si>
  <si>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</si>
  <si>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</si>
  <si>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</si>
  <si>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</si>
  <si>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</si>
  <si>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</si>
  <si>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</si>
  <si>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</si>
  <si>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</si>
  <si>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</si>
  <si>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</si>
  <si>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</si>
  <si>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</si>
  <si>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</si>
  <si>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</si>
  <si>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</si>
  <si>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</si>
  <si>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</si>
  <si>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</si>
  <si>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</si>
  <si>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</si>
  <si>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</si>
  <si>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</si>
  <si>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</si>
  <si>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</si>
  <si>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</si>
  <si>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</si>
  <si>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</si>
  <si>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</si>
  <si>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</si>
  <si>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</si>
  <si>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</si>
  <si>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</si>
  <si>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</si>
  <si>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</si>
  <si>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</si>
  <si>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</si>
  <si>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</si>
  <si>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</si>
  <si>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</si>
  <si>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</si>
  <si>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</si>
  <si>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</si>
  <si>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</si>
  <si>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</si>
  <si>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</si>
  <si>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</si>
  <si>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</si>
  <si>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</si>
  <si>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</si>
  <si>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</si>
  <si>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</si>
  <si>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</si>
  <si>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</si>
  <si>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</si>
  <si>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</si>
  <si>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</si>
  <si>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</si>
  <si>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</si>
  <si>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</si>
  <si>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</si>
  <si>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</si>
  <si>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</si>
  <si>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</si>
  <si>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</si>
  <si>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</si>
  <si>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</si>
  <si>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</si>
  <si>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</si>
  <si>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</si>
  <si>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</si>
  <si>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</si>
  <si>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</si>
  <si>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</si>
  <si>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</si>
  <si>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</si>
  <si>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</si>
  <si>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</si>
  <si>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</si>
  <si>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</si>
  <si>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</si>
  <si>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</si>
  <si>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</si>
  <si>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</si>
  <si>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</si>
  <si>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</si>
  <si>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</si>
  <si>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</si>
  <si>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</si>
  <si>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</si>
  <si>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</si>
  <si>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</si>
  <si>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</si>
  <si>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</si>
  <si>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</si>
  <si>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</si>
  <si>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</si>
  <si>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</si>
  <si>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</si>
  <si>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</si>
  <si>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</si>
  <si>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</si>
  <si>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</si>
  <si>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</si>
  <si>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</si>
  <si>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</si>
  <si>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</si>
  <si>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</si>
  <si>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</si>
  <si>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</si>
  <si>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</si>
  <si>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</si>
  <si>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</si>
  <si>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</si>
  <si>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</si>
  <si>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</si>
  <si>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</si>
  <si>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</si>
  <si>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</si>
  <si>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</si>
  <si>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</si>
  <si>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</si>
  <si>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</si>
  <si>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</si>
  <si>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</si>
  <si>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</si>
  <si>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</si>
  <si>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</si>
  <si>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</si>
  <si>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</si>
  <si>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</si>
  <si>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</si>
  <si>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</si>
  <si>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</si>
  <si>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</si>
  <si>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</si>
  <si>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</si>
  <si>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</si>
  <si>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</si>
  <si>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</si>
  <si>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</si>
  <si>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</si>
  <si>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</si>
  <si>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</si>
  <si>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</si>
  <si>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</si>
  <si>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</si>
  <si>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</si>
  <si>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</si>
  <si>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</si>
  <si>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</si>
  <si>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</si>
  <si>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</si>
  <si>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</si>
  <si>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</si>
  <si>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</si>
  <si>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</si>
  <si>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</si>
  <si>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</si>
  <si>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</si>
  <si>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</si>
  <si>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</si>
  <si>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</si>
  <si>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</si>
  <si>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</si>
  <si>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</si>
  <si>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</si>
  <si>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</si>
  <si>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</si>
  <si>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</si>
  <si>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</si>
  <si>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</si>
  <si>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</si>
  <si>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</si>
  <si>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</si>
  <si>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</si>
  <si>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</si>
  <si>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</si>
  <si>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</si>
  <si>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</si>
  <si>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</si>
  <si>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</si>
  <si>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</si>
  <si>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</si>
  <si>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</si>
  <si>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</si>
  <si>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</si>
  <si>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</si>
  <si>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</si>
  <si>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</si>
  <si>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</si>
  <si>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</si>
  <si>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</si>
  <si>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</si>
  <si>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</si>
  <si>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</si>
  <si>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</si>
  <si>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</si>
  <si>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</si>
  <si>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</si>
  <si>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</si>
  <si>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</si>
  <si>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</si>
  <si>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</si>
  <si>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</si>
  <si>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</si>
  <si>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</si>
  <si>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</si>
  <si>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</si>
  <si>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</si>
  <si>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</si>
  <si>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</si>
  <si>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</si>
  <si>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</si>
  <si>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</si>
  <si>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</si>
  <si>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</si>
  <si>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</si>
  <si>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</si>
  <si>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</si>
  <si>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</si>
  <si>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</si>
  <si>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</si>
  <si>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</si>
  <si>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</si>
  <si>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</si>
  <si>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</si>
  <si>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</si>
  <si>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</si>
  <si>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</si>
  <si>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</si>
  <si>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</si>
  <si>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</si>
  <si>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</si>
  <si>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</si>
  <si>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</si>
  <si>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</si>
  <si>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</si>
  <si>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</si>
  <si>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</si>
  <si>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</si>
  <si>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</si>
  <si>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</si>
  <si>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</si>
  <si>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</si>
  <si>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</si>
  <si>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</si>
  <si>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</si>
  <si>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</si>
  <si>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</si>
  <si>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</si>
  <si>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</si>
  <si>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</si>
  <si>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</si>
  <si>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</si>
  <si>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</si>
  <si>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</si>
  <si>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</si>
  <si>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</si>
  <si>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</si>
  <si>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</si>
  <si>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</si>
  <si>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</si>
  <si>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</si>
  <si>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</si>
  <si>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</si>
  <si>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</si>
  <si>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</si>
  <si>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</si>
  <si>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</si>
  <si>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</si>
  <si>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</si>
  <si>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</si>
  <si>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</si>
  <si>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</si>
  <si>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</si>
  <si>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</si>
  <si>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</si>
  <si>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</si>
  <si>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</si>
  <si>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</si>
  <si>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</si>
  <si>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</si>
  <si>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</si>
  <si>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</si>
  <si>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</si>
  <si>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</si>
  <si>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</si>
  <si>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</si>
  <si>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</si>
  <si>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</si>
  <si>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</si>
  <si>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</si>
  <si>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</si>
  <si>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</si>
  <si>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</si>
  <si>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</si>
  <si>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</si>
  <si>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</si>
  <si>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</si>
  <si>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</si>
  <si>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</si>
  <si>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</si>
  <si>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</si>
  <si>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</si>
  <si>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</si>
  <si>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</si>
  <si>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</si>
  <si>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</si>
  <si>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</si>
  <si>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</si>
  <si>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</si>
  <si>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</si>
  <si>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</si>
  <si>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</si>
  <si>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</si>
  <si>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</si>
  <si>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</si>
  <si>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</si>
  <si>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</si>
  <si>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</si>
  <si>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</si>
  <si>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</si>
  <si>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</si>
  <si>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</si>
  <si>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</si>
  <si>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</si>
  <si>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</si>
  <si>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</si>
  <si>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</si>
  <si>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</si>
  <si>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</si>
  <si>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</si>
  <si>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</si>
  <si>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</si>
  <si>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</si>
  <si>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</si>
  <si>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</si>
  <si>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</si>
  <si>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</si>
  <si>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</si>
  <si>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</si>
  <si>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</si>
  <si>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</si>
  <si>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</si>
  <si>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</si>
  <si>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</si>
  <si>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</si>
  <si>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</si>
  <si>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</si>
  <si>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</si>
  <si>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</si>
  <si>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</si>
  <si>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</si>
  <si>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</si>
  <si>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</si>
  <si>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</si>
  <si>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</si>
  <si>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</si>
  <si>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</si>
  <si>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</si>
  <si>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</si>
  <si>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</si>
  <si>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</si>
  <si>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</si>
  <si>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</si>
  <si>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</si>
  <si>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</si>
  <si>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</si>
  <si>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</si>
  <si>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</si>
  <si>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</si>
  <si>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</si>
  <si>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</si>
  <si>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</si>
  <si>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</si>
  <si>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</si>
  <si>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</si>
  <si>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</si>
  <si>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</si>
  <si>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</si>
  <si>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</si>
  <si>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</si>
  <si>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</si>
  <si>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</si>
  <si>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</si>
  <si>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</si>
  <si>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</si>
  <si>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</si>
  <si>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</si>
  <si>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</si>
  <si>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</si>
  <si>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</si>
  <si>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</si>
  <si>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</si>
  <si>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</si>
  <si>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</si>
  <si>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</si>
  <si>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</si>
  <si>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</si>
  <si>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</si>
  <si>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</si>
  <si>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</si>
  <si>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</si>
  <si>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</si>
  <si>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</si>
  <si>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</si>
  <si>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</si>
  <si>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</si>
  <si>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</si>
  <si>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</si>
  <si>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</si>
  <si>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</si>
  <si>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</si>
  <si>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</si>
  <si>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</si>
  <si>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</si>
  <si>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</si>
  <si>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</si>
  <si>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</si>
  <si>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</si>
  <si>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</si>
  <si>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</si>
  <si>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</si>
  <si>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</si>
  <si>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</si>
  <si>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</si>
  <si>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</si>
  <si>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</si>
  <si>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</si>
  <si>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</si>
  <si>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</si>
  <si>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</si>
  <si>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</si>
  <si>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</si>
  <si>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</si>
  <si>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</si>
  <si>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</si>
  <si>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</si>
  <si>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</si>
  <si>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</si>
  <si>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</si>
  <si>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</si>
  <si>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</si>
  <si>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</si>
  <si>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</si>
  <si>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</si>
  <si>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</si>
  <si>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</si>
  <si>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</si>
  <si>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</si>
  <si>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</si>
  <si>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</si>
  <si>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</si>
  <si>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</si>
  <si>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</si>
  <si>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</si>
  <si>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</si>
  <si>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</si>
  <si>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</si>
  <si>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</si>
  <si>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</si>
  <si>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</si>
  <si>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</si>
  <si>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</si>
  <si>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</si>
  <si>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</si>
  <si>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</si>
  <si>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</si>
  <si>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</si>
  <si>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</si>
  <si>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</si>
  <si>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</si>
  <si>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</si>
  <si>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</si>
  <si>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</si>
  <si>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</si>
  <si>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</si>
  <si>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</si>
  <si>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</si>
  <si>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</si>
  <si>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</si>
  <si>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</si>
  <si>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</si>
  <si>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</si>
  <si>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</si>
  <si>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</si>
  <si>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</si>
  <si>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</si>
  <si>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</si>
  <si>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</si>
  <si>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</si>
  <si>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</si>
  <si>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</si>
  <si>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</si>
  <si>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</si>
  <si>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</si>
  <si>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</si>
  <si>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</si>
  <si>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</si>
  <si>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</si>
  <si>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</si>
  <si>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</si>
  <si>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</si>
  <si>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</si>
  <si>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</si>
  <si>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</si>
  <si>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</si>
  <si>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</si>
  <si>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</si>
  <si>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</si>
  <si>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</si>
  <si>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</si>
  <si>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</si>
  <si>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</si>
  <si>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</si>
  <si>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</si>
  <si>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</si>
  <si>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</si>
  <si>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</si>
  <si>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</si>
  <si>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</si>
  <si>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</si>
  <si>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</si>
  <si>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</si>
  <si>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</si>
  <si>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</si>
  <si>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</si>
  <si>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</si>
  <si>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</si>
  <si>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</si>
  <si>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</si>
  <si>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</si>
  <si>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</si>
  <si>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</si>
  <si>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</si>
  <si>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</si>
  <si>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</si>
  <si>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</si>
  <si>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</si>
  <si>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</si>
  <si>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</si>
  <si>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</si>
  <si>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</si>
  <si>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</si>
  <si>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</si>
  <si>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</si>
  <si>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</si>
  <si>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</si>
  <si>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</si>
  <si>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</si>
  <si>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</si>
  <si>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</si>
  <si>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</si>
  <si>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</si>
  <si>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</si>
  <si>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</si>
  <si>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</si>
  <si>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</si>
  <si>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</si>
  <si>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</si>
  <si>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</si>
  <si>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</si>
  <si>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</si>
  <si>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</si>
  <si>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</si>
  <si>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</si>
  <si>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</si>
  <si>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</si>
  <si>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</si>
  <si>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</si>
  <si>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</si>
  <si>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</si>
  <si>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</si>
  <si>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</si>
  <si>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</si>
  <si>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</si>
  <si>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</si>
  <si>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</si>
  <si>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</si>
  <si>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</si>
  <si>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</si>
  <si>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</si>
  <si>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</si>
  <si>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</si>
  <si>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</si>
  <si>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</si>
  <si>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</si>
  <si>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</si>
  <si>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</si>
  <si>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</si>
  <si>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</si>
  <si>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</si>
  <si>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</si>
  <si>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</si>
  <si>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</si>
  <si>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</si>
  <si>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</si>
  <si>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</si>
  <si>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</si>
  <si>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</si>
  <si>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</si>
  <si>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</si>
  <si>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</si>
  <si>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</si>
  <si>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</si>
  <si>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</si>
  <si>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</si>
  <si>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</si>
  <si>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</si>
  <si>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</si>
  <si>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</si>
  <si>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</si>
  <si>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</si>
  <si>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</si>
  <si>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</si>
  <si>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</si>
  <si>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</si>
  <si>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</si>
  <si>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</si>
  <si>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</si>
  <si>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</si>
  <si>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</si>
  <si>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</si>
  <si>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</si>
  <si>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</si>
  <si>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</si>
  <si>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</si>
  <si>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</si>
  <si>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</si>
  <si>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</si>
  <si>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</si>
  <si>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</si>
  <si>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</si>
  <si>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</si>
  <si>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</si>
  <si>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</si>
  <si>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</si>
  <si>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</si>
  <si>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</si>
  <si>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</si>
  <si>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</si>
  <si>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</si>
  <si>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</si>
  <si>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</si>
  <si>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</si>
  <si>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</si>
  <si>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</si>
  <si>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</si>
  <si>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</si>
  <si>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</si>
  <si>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</si>
  <si>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</si>
  <si>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</si>
  <si>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</si>
  <si>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</si>
  <si>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</si>
  <si>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</si>
  <si>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</si>
  <si>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</si>
  <si>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</si>
  <si>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</si>
  <si>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</si>
  <si>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</si>
  <si>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</si>
  <si>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</si>
  <si>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</si>
  <si>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</si>
  <si>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</si>
  <si>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</si>
  <si>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</si>
  <si>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</si>
  <si>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</si>
  <si>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</si>
  <si>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</si>
  <si>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</si>
  <si>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</si>
  <si>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</si>
  <si>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</si>
  <si>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</si>
  <si>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</si>
  <si>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</si>
  <si>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</si>
  <si>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</si>
  <si>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</si>
  <si>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</si>
  <si>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</si>
  <si>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</si>
  <si>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</si>
  <si>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</si>
  <si>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</si>
  <si>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</si>
  <si>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</si>
  <si>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</si>
  <si>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</si>
  <si>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</si>
  <si>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</si>
  <si>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</si>
  <si>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</si>
  <si>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</si>
  <si>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</si>
  <si>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</si>
  <si>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</si>
  <si>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</si>
  <si>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</si>
  <si>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</si>
  <si>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</si>
  <si>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</si>
  <si>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</si>
  <si>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</si>
  <si>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</si>
  <si>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</si>
  <si>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</si>
  <si>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</si>
  <si>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</si>
  <si>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</si>
  <si>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</si>
  <si>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</si>
  <si>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</si>
  <si>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</si>
  <si>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</si>
  <si>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</si>
  <si>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</si>
  <si>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</si>
  <si>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</si>
  <si>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</si>
  <si>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</si>
  <si>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</si>
  <si>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</si>
  <si>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</si>
  <si>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</si>
  <si>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</si>
  <si>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</si>
  <si>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</si>
  <si>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</si>
  <si>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</si>
  <si>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</si>
  <si>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</si>
  <si>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</si>
  <si>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</si>
  <si>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</si>
  <si>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</si>
  <si>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</si>
  <si>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</si>
  <si>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</si>
  <si>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</si>
  <si>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</si>
  <si>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</si>
  <si>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</si>
  <si>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</si>
  <si>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</si>
  <si>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</si>
  <si>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</si>
  <si>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</si>
  <si>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</si>
  <si>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</si>
  <si>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</si>
  <si>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</si>
  <si>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</si>
  <si>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</si>
  <si>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</si>
  <si>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</si>
  <si>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</si>
  <si>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</si>
  <si>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</si>
  <si>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</si>
  <si>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</si>
  <si>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</si>
  <si>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</si>
  <si>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</si>
  <si>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</si>
  <si>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</si>
  <si>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</si>
  <si>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</si>
  <si>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</si>
  <si>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</si>
  <si>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</si>
  <si>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</si>
  <si>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</si>
  <si>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</si>
  <si>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</si>
  <si>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</si>
  <si>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</si>
  <si>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</si>
  <si>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</si>
  <si>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</si>
  <si>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</si>
  <si>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</si>
  <si>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</si>
  <si>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</si>
  <si>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</si>
  <si>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</si>
  <si>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</si>
  <si>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</si>
  <si>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</si>
  <si>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</si>
  <si>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</si>
  <si>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</si>
  <si>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</si>
  <si>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</si>
  <si>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</si>
  <si>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</si>
  <si>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</si>
  <si>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</si>
  <si>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</si>
  <si>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</si>
  <si>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</si>
  <si>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</si>
  <si>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</si>
  <si>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</si>
  <si>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</si>
  <si>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</si>
  <si>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</si>
  <si>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</si>
  <si>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</si>
  <si>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</si>
  <si>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</si>
  <si>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</si>
  <si>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</si>
  <si>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</si>
  <si>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</si>
  <si>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</si>
  <si>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</si>
  <si>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</si>
  <si>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</si>
  <si>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</si>
  <si>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</si>
  <si>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</si>
  <si>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</si>
  <si>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</si>
  <si>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</si>
  <si>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</si>
  <si>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</si>
  <si>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</si>
  <si>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</si>
  <si>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</si>
  <si>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</si>
  <si>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</si>
  <si>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</si>
  <si>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</si>
  <si>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</si>
  <si>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</si>
  <si>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</si>
  <si>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</si>
  <si>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</si>
  <si>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</si>
  <si>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</si>
  <si>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</si>
  <si>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</si>
  <si>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</si>
  <si>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</si>
  <si>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</si>
  <si>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</si>
  <si>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</si>
  <si>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</si>
  <si>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</si>
  <si>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</si>
  <si>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</si>
  <si>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</si>
  <si>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</si>
  <si>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</si>
  <si>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</si>
  <si>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</si>
  <si>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</si>
  <si>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</si>
  <si>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</si>
  <si>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</si>
  <si>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</si>
  <si>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</si>
  <si>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</si>
  <si>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</si>
  <si>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</si>
  <si>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</si>
  <si>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</si>
  <si>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</si>
  <si>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</si>
  <si>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</si>
  <si>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</si>
  <si>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</si>
  <si>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</si>
  <si>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</si>
  <si>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</si>
  <si>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</si>
  <si>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</si>
  <si>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</si>
  <si>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</si>
  <si>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</si>
  <si>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</si>
  <si>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</si>
  <si>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</si>
  <si>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</si>
  <si>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</si>
  <si>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</si>
  <si>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</si>
  <si>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</si>
  <si>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</si>
  <si>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</si>
  <si>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</si>
  <si>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</si>
  <si>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</si>
  <si>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</si>
  <si>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</si>
  <si>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</si>
  <si>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</si>
  <si>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</si>
  <si>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</si>
  <si>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</si>
  <si>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</si>
  <si>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</si>
  <si>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</si>
  <si>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</si>
  <si>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</si>
  <si>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</si>
  <si>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</si>
  <si>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</si>
  <si>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</si>
  <si>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</si>
  <si>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</si>
  <si>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</si>
  <si>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</si>
  <si>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</si>
  <si>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</si>
  <si>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</si>
  <si>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</si>
  <si>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</si>
  <si>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</si>
  <si>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</si>
  <si>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</si>
  <si>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</si>
  <si>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</si>
  <si>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</si>
  <si>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</si>
  <si>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</si>
  <si>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</si>
  <si>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</si>
  <si>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</si>
  <si>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</si>
  <si>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</si>
  <si>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</si>
  <si>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</si>
  <si>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</si>
  <si>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</si>
  <si>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</si>
  <si>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</si>
  <si>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</si>
  <si>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</si>
  <si>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</si>
  <si>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</si>
  <si>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</si>
  <si>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</si>
  <si>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</si>
  <si>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</si>
  <si>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</si>
  <si>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</si>
  <si>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</si>
  <si>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</si>
  <si>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</si>
  <si>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</si>
  <si>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</si>
  <si>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</si>
  <si>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</si>
  <si>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</si>
  <si>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</si>
  <si>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</si>
  <si>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</si>
  <si>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</si>
  <si>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</si>
  <si>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</si>
  <si>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</si>
  <si>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</si>
  <si>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</si>
  <si>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</si>
  <si>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</si>
  <si>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</si>
  <si>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</si>
  <si>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</si>
  <si>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</si>
  <si>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</si>
  <si>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</si>
  <si>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</si>
  <si>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</si>
  <si>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</si>
  <si>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</si>
  <si>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</si>
  <si>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</si>
  <si>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</si>
  <si>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</si>
  <si>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</si>
  <si>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</si>
  <si>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</si>
  <si>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</si>
  <si>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</si>
  <si>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</si>
  <si>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</si>
  <si>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</si>
  <si>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</si>
  <si>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</si>
  <si>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</si>
  <si>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</si>
  <si>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</si>
  <si>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</si>
  <si>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</si>
  <si>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</si>
  <si>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</si>
  <si>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</si>
  <si>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</si>
  <si>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</si>
  <si>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</si>
  <si>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</si>
  <si>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</si>
  <si>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</si>
  <si>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</si>
  <si>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</si>
  <si>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</si>
  <si>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</si>
  <si>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</si>
  <si>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</si>
  <si>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</si>
  <si>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</si>
  <si>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</si>
  <si>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</si>
  <si>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</si>
  <si>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</si>
  <si>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</si>
  <si>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</si>
  <si>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</si>
  <si>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</si>
  <si>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</si>
  <si>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</si>
  <si>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</si>
  <si>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</si>
  <si>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</si>
  <si>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</si>
  <si>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</si>
  <si>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</si>
  <si>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</si>
  <si>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</si>
  <si>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</si>
  <si>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</si>
  <si>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</si>
  <si>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</si>
  <si>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</si>
  <si>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</si>
  <si>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</si>
  <si>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</si>
  <si>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</si>
  <si>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</si>
  <si>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</si>
  <si>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</si>
  <si>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</si>
  <si>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</si>
  <si>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</si>
  <si>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</si>
  <si>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</si>
  <si>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</si>
  <si>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</si>
  <si>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</si>
  <si>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</si>
  <si>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</si>
  <si>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</si>
  <si>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</si>
  <si>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</si>
  <si>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</si>
  <si>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</si>
  <si>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</si>
  <si>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</si>
  <si>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</si>
  <si>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</si>
  <si>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</si>
  <si>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</si>
  <si>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</si>
  <si>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</si>
  <si>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</si>
  <si>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</si>
  <si>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</si>
  <si>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</si>
  <si>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</si>
  <si>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</si>
  <si>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</si>
  <si>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</si>
  <si>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</si>
  <si>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</si>
  <si>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</si>
  <si>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</si>
  <si>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</si>
  <si>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</si>
  <si>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</si>
  <si>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</si>
  <si>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</si>
  <si>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</si>
  <si>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</si>
  <si>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</si>
  <si>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</si>
  <si>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</si>
  <si>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</si>
  <si>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</si>
  <si>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</si>
  <si>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</si>
  <si>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</si>
  <si>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</si>
  <si>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</si>
  <si>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</si>
  <si>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</si>
  <si>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</si>
  <si>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</si>
  <si>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</si>
  <si>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</si>
  <si>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</si>
  <si>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</si>
  <si>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</si>
  <si>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</si>
  <si>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</si>
  <si>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</si>
  <si>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</si>
  <si>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</si>
  <si>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</si>
  <si>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</si>
  <si>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</si>
  <si>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</si>
  <si>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</si>
  <si>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</si>
  <si>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</si>
  <si>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</si>
  <si>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</si>
  <si>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</si>
  <si>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</si>
  <si>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</si>
  <si>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</si>
  <si>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</si>
  <si>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</si>
  <si>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</si>
  <si>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</si>
  <si>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</si>
  <si>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</si>
  <si>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</si>
  <si>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</si>
  <si>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</si>
  <si>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</si>
  <si>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</si>
  <si>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</si>
  <si>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</si>
  <si>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</si>
  <si>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</si>
  <si>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</si>
  <si>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</si>
  <si>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</si>
  <si>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</si>
  <si>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</si>
  <si>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</si>
  <si>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</si>
  <si>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</si>
  <si>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</si>
  <si>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</si>
  <si>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</si>
  <si>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</si>
  <si>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</si>
  <si>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</si>
  <si>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</si>
  <si>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</si>
  <si>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</si>
  <si>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</si>
  <si>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</si>
  <si>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</si>
  <si>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</si>
  <si>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</si>
  <si>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</si>
  <si>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</si>
  <si>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</si>
  <si>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</si>
  <si>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</si>
  <si>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</si>
  <si>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</si>
  <si>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</si>
  <si>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</si>
  <si>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</si>
  <si>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</si>
  <si>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</si>
  <si>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</si>
  <si>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</si>
  <si>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</si>
  <si>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</si>
  <si>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</si>
  <si>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</si>
  <si>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</si>
  <si>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</si>
  <si>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</si>
  <si>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</si>
  <si>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</si>
  <si>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</si>
  <si>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</si>
  <si>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</si>
  <si>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</si>
  <si>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</si>
  <si>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</si>
  <si>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</si>
  <si>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</si>
  <si>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</si>
  <si>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</si>
  <si>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</si>
  <si>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</si>
  <si>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</si>
  <si>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</si>
  <si>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</si>
  <si>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</si>
  <si>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</si>
  <si>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</si>
  <si>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</si>
  <si>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</si>
  <si>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</si>
  <si>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</si>
  <si>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</si>
  <si>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</si>
  <si>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</si>
  <si>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</si>
  <si>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</si>
  <si>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</si>
  <si>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</si>
  <si>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</si>
  <si>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</si>
  <si>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</si>
  <si>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</si>
  <si>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</si>
  <si>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</si>
  <si>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</si>
  <si>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</si>
  <si>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</si>
  <si>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</si>
  <si>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</si>
  <si>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</si>
  <si>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</si>
  <si>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</si>
  <si>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</si>
  <si>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</si>
  <si>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</si>
  <si>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</si>
  <si>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</si>
  <si>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</si>
  <si>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</si>
  <si>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</si>
  <si>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</si>
  <si>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</si>
  <si>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</si>
  <si>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</si>
  <si>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</si>
  <si>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</si>
  <si>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</si>
  <si>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</si>
  <si>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</si>
  <si>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</si>
  <si>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</si>
  <si>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</si>
  <si>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</si>
  <si>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</si>
  <si>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</si>
  <si>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</si>
  <si>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</si>
  <si>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</si>
  <si>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</si>
  <si>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</si>
  <si>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</si>
  <si>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</si>
  <si>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</si>
  <si>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</si>
  <si>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</si>
  <si>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</si>
  <si>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</si>
  <si>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</si>
  <si>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</si>
  <si>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</si>
  <si>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</si>
  <si>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</si>
  <si>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</si>
  <si>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</si>
  <si>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</si>
  <si>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</si>
  <si>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</si>
  <si>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</si>
  <si>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</si>
  <si>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</si>
  <si>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</si>
  <si>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</si>
  <si>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</si>
  <si>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</si>
  <si>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</si>
  <si>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</si>
  <si>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</si>
  <si>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</si>
  <si>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</si>
  <si>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</si>
  <si>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</si>
  <si>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</si>
  <si>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</si>
  <si>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</si>
  <si>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</si>
  <si>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</si>
  <si>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</si>
  <si>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</si>
  <si>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</si>
  <si>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</si>
  <si>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</si>
  <si>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</si>
  <si>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</si>
  <si>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</si>
  <si>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</si>
  <si>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</si>
  <si>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</si>
  <si>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</si>
  <si>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</si>
  <si>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</si>
  <si>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</si>
  <si>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</si>
  <si>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</si>
  <si>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</si>
  <si>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</si>
  <si>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</si>
  <si>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</si>
  <si>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</si>
  <si>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</si>
  <si>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</si>
  <si>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</si>
  <si>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</si>
  <si>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</si>
  <si>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</si>
  <si>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</si>
  <si>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</si>
  <si>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</si>
  <si>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</si>
  <si>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</si>
  <si>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</si>
  <si>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</si>
  <si>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</si>
  <si>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</si>
  <si>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</si>
  <si>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</si>
  <si>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</si>
  <si>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</si>
  <si>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</si>
  <si>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</si>
  <si>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</si>
  <si>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</si>
  <si>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</si>
  <si>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</si>
  <si>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</si>
  <si>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</si>
  <si>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</si>
  <si>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</si>
  <si>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</si>
  <si>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</si>
  <si>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</si>
  <si>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</si>
  <si>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</si>
  <si>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</si>
  <si>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</si>
  <si>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</si>
  <si>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</si>
  <si>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</si>
  <si>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</si>
  <si>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</si>
  <si>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</si>
  <si>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</si>
  <si>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</si>
  <si>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</si>
  <si>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</si>
  <si>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</si>
  <si>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</si>
  <si>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</si>
  <si>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</si>
  <si>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</si>
  <si>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</si>
  <si>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</si>
  <si>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</si>
  <si>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</si>
  <si>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</si>
  <si>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</si>
  <si>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</si>
  <si>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</si>
  <si>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</si>
  <si>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</si>
  <si>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</si>
  <si>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</si>
  <si>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</si>
  <si>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</si>
  <si>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</si>
  <si>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</si>
  <si>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</si>
  <si>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</si>
  <si>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</si>
  <si>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</si>
  <si>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</si>
  <si>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</si>
  <si>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</si>
  <si>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</si>
  <si>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</si>
  <si>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</si>
  <si>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</si>
  <si>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</si>
  <si>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</si>
  <si>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</si>
  <si>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</si>
  <si>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</si>
  <si>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</si>
  <si>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</si>
  <si>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</si>
  <si>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</si>
  <si>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</si>
  <si>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</si>
  <si>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</si>
  <si>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</si>
  <si>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</si>
  <si>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</si>
  <si>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</si>
  <si>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</si>
  <si>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</si>
  <si>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</si>
  <si>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</si>
  <si>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</si>
  <si>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</si>
  <si>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</si>
  <si>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</si>
  <si>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</si>
  <si>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</si>
  <si>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</si>
  <si>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</si>
  <si>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</si>
  <si>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</si>
  <si>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</si>
  <si>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</si>
  <si>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</si>
  <si>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</si>
  <si>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</si>
  <si>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</si>
  <si>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</si>
  <si>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</si>
  <si>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</si>
  <si>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</si>
  <si>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</si>
  <si>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</si>
  <si>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</si>
  <si>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</si>
  <si>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</si>
  <si>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</si>
  <si>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</si>
  <si>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</si>
  <si>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</si>
  <si>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</si>
  <si>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</si>
  <si>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</si>
  <si>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</si>
  <si>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</si>
  <si>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</si>
  <si>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</si>
  <si>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</si>
  <si>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</si>
  <si>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</si>
  <si>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</si>
  <si>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</si>
  <si>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</si>
  <si>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</si>
  <si>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</si>
  <si>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</si>
  <si>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</si>
  <si>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</si>
  <si>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</si>
  <si>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</si>
  <si>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</si>
  <si>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</si>
  <si>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</si>
  <si>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</si>
  <si>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</si>
  <si>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</si>
  <si>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</si>
  <si>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</si>
  <si>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</si>
  <si>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</si>
  <si>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</si>
  <si>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</si>
  <si>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</si>
  <si>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</si>
  <si>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</si>
  <si>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</si>
  <si>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</si>
  <si>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</si>
  <si>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</si>
  <si>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</si>
  <si>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</si>
  <si>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</si>
  <si>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</si>
  <si>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</si>
  <si>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</si>
  <si>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</si>
  <si>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</si>
  <si>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</si>
  <si>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</si>
  <si>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</si>
  <si>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</si>
  <si>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</si>
  <si>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</si>
  <si>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</si>
  <si>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</si>
  <si>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</si>
  <si>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</si>
  <si>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</si>
  <si>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</si>
  <si>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</si>
  <si>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</si>
  <si>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</si>
  <si>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</si>
  <si>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</si>
  <si>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</si>
  <si>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</si>
  <si>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</si>
  <si>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</si>
  <si>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</si>
  <si>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</si>
  <si>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</si>
  <si>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</si>
  <si>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</si>
  <si>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</si>
  <si>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</si>
  <si>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</si>
  <si>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</si>
  <si>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</si>
  <si>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</si>
  <si>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</si>
  <si>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</si>
  <si>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</si>
  <si>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</si>
  <si>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</si>
  <si>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</si>
  <si>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</si>
  <si>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</si>
  <si>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</si>
  <si>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</si>
  <si>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</si>
  <si>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</si>
  <si>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</si>
  <si>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</si>
  <si>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</si>
  <si>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</si>
  <si>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</si>
  <si>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</si>
  <si>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</si>
  <si>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</si>
  <si>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</si>
  <si>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</si>
  <si>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</si>
  <si>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</si>
  <si>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</si>
  <si>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</si>
  <si>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</si>
  <si>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</si>
  <si>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</si>
  <si>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</si>
  <si>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</si>
  <si>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</si>
  <si>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</si>
  <si>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</si>
  <si>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</si>
  <si>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</si>
  <si>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</si>
  <si>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</si>
  <si>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</si>
  <si>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</si>
  <si>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</si>
  <si>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</si>
  <si>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</si>
  <si>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</si>
  <si>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</si>
  <si>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</si>
  <si>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</si>
  <si>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</si>
  <si>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</si>
  <si>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</si>
  <si>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</si>
  <si>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</si>
  <si>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</si>
  <si>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</si>
  <si>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</si>
  <si>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</si>
  <si>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</si>
  <si>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</si>
  <si>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</si>
  <si>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</si>
  <si>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</si>
  <si>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</si>
  <si>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</si>
  <si>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</si>
  <si>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</si>
  <si>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</si>
  <si>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</si>
  <si>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</si>
  <si>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</si>
  <si>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</si>
  <si>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</si>
  <si>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</si>
  <si>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</si>
  <si>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</si>
  <si>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</si>
  <si>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</si>
  <si>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</si>
  <si>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</si>
  <si>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</si>
  <si>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</si>
  <si>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</si>
  <si>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</si>
  <si>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</si>
  <si>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</si>
  <si>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</si>
  <si>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</si>
  <si>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</si>
  <si>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</si>
  <si>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</si>
  <si>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</si>
  <si>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</si>
  <si>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</si>
  <si>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</si>
  <si>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</si>
  <si>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</si>
  <si>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</si>
  <si>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</si>
  <si>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</si>
  <si>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</si>
  <si>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</si>
  <si>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</si>
  <si>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</si>
  <si>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</si>
  <si>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</si>
  <si>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</si>
  <si>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</si>
  <si>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</si>
  <si>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</si>
  <si>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</si>
  <si>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</si>
  <si>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</si>
  <si>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</si>
  <si>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</si>
  <si>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</si>
  <si>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</si>
  <si>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</si>
  <si>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</si>
  <si>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</si>
  <si>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</si>
  <si>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</si>
  <si>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</si>
  <si>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</si>
  <si>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</si>
  <si>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</si>
  <si>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</si>
  <si>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</si>
  <si>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</si>
  <si>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</si>
  <si>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</si>
  <si>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</si>
  <si>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</si>
  <si>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</si>
  <si>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</si>
  <si>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</si>
  <si>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</si>
  <si>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</si>
  <si>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</si>
  <si>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</si>
  <si>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</si>
  <si>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</si>
  <si>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</si>
  <si>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</si>
  <si>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</si>
  <si>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</si>
  <si>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</si>
  <si>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</si>
  <si>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</si>
  <si>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</si>
  <si>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</si>
  <si>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</si>
  <si>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</si>
  <si>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</si>
  <si>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</si>
  <si>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</si>
  <si>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</si>
  <si>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</si>
  <si>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</si>
  <si>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</si>
  <si>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</si>
  <si>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</si>
  <si>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</si>
  <si>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</si>
  <si>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</si>
  <si>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</si>
  <si>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</si>
  <si>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</si>
  <si>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</si>
  <si>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</si>
  <si>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</si>
  <si>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</si>
  <si>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</si>
  <si>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</si>
  <si>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</si>
  <si>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</si>
  <si>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</si>
  <si>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</si>
  <si>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</si>
  <si>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</si>
  <si>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</si>
  <si>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</si>
  <si>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</si>
  <si>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</si>
  <si>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</si>
  <si>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</si>
  <si>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</si>
  <si>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</si>
  <si>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</si>
  <si>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</si>
  <si>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</si>
  <si>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</si>
  <si>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</si>
  <si>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</si>
  <si>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</si>
  <si>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</si>
  <si>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</si>
  <si>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</si>
  <si>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</si>
  <si>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</si>
  <si>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</si>
  <si>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</si>
  <si>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</si>
  <si>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</si>
  <si>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</si>
  <si>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</si>
  <si>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</si>
  <si>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</si>
  <si>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</si>
  <si>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</si>
  <si>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</si>
  <si>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</si>
  <si>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</si>
  <si>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</si>
  <si>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</si>
  <si>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</si>
  <si>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</si>
  <si>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</si>
  <si>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</si>
  <si>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</si>
  <si>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</si>
  <si>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</si>
  <si>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</si>
  <si>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</si>
  <si>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</si>
  <si>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</si>
  <si>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</si>
  <si>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</si>
  <si>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</si>
  <si>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</si>
  <si>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</si>
  <si>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</si>
  <si>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</si>
  <si>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</si>
  <si>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</si>
  <si>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</si>
  <si>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</si>
  <si>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</si>
  <si>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</si>
  <si>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</si>
  <si>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</si>
  <si>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</si>
  <si>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</si>
  <si>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</si>
  <si>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</si>
  <si>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</si>
  <si>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</si>
  <si>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</si>
  <si>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</si>
  <si>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</si>
  <si>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</si>
  <si>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</si>
  <si>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</si>
  <si>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</si>
  <si>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</si>
  <si>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</si>
  <si>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</si>
  <si>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</si>
  <si>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</si>
  <si>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</si>
  <si>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</si>
  <si>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</si>
  <si>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</si>
  <si>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</si>
  <si>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</si>
  <si>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</si>
  <si>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</si>
  <si>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</si>
  <si>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</si>
  <si>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</si>
  <si>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</si>
  <si>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</si>
  <si>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</si>
  <si>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</si>
  <si>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</si>
  <si>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</si>
  <si>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</si>
  <si>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</si>
  <si>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</si>
  <si>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</si>
  <si>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</si>
  <si>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</si>
  <si>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</si>
  <si>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</si>
  <si>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</si>
  <si>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</si>
  <si>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</si>
  <si>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</si>
  <si>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</si>
  <si>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</si>
  <si>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</si>
  <si>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</si>
  <si>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</si>
  <si>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</si>
  <si>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</si>
  <si>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</si>
  <si>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</si>
  <si>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</si>
  <si>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</si>
  <si>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</si>
  <si>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</si>
  <si>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</si>
  <si>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</si>
  <si>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</si>
  <si>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</si>
  <si>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</si>
  <si>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</si>
  <si>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</si>
  <si>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</si>
  <si>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</si>
  <si>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</si>
  <si>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</si>
  <si>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</si>
  <si>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</si>
  <si>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</si>
  <si>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</si>
  <si>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</si>
  <si>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</si>
  <si>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</si>
  <si>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</si>
  <si>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</si>
  <si>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</si>
  <si>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</si>
  <si>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</si>
  <si>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</si>
  <si>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</si>
  <si>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</si>
  <si>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</si>
  <si>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</si>
  <si>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</si>
  <si>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</si>
  <si>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</si>
  <si>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</si>
  <si>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</si>
  <si>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</si>
  <si>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</si>
  <si>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</si>
  <si>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</si>
  <si>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</si>
  <si>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</si>
  <si>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</si>
  <si>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</si>
  <si>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</si>
  <si>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</si>
  <si>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</si>
  <si>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</si>
  <si>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</si>
  <si>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</si>
  <si>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</si>
  <si>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</si>
  <si>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</si>
  <si>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</si>
  <si>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</si>
  <si>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</si>
  <si>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</si>
  <si>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</si>
  <si>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</si>
  <si>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</si>
  <si>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</si>
  <si>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</si>
  <si>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</si>
  <si>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</si>
  <si>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</si>
  <si>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</si>
  <si>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</si>
  <si>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</si>
  <si>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</si>
  <si>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</si>
  <si>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</si>
  <si>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</si>
  <si>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</si>
  <si>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</si>
  <si>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</si>
  <si>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</si>
  <si>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</si>
  <si>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</si>
  <si>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</si>
  <si>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</si>
  <si>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</si>
  <si>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</si>
  <si>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</si>
  <si>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</si>
  <si>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</si>
  <si>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</si>
  <si>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</si>
  <si>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</si>
  <si>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</si>
  <si>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</si>
  <si>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</si>
  <si>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</si>
  <si>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</si>
  <si>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</si>
  <si>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</si>
  <si>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</si>
  <si>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</si>
  <si>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</si>
  <si>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</si>
  <si>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</si>
  <si>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</si>
  <si>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</si>
  <si>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</si>
  <si>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</si>
  <si>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</si>
  <si>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</si>
  <si>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</si>
  <si>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</si>
  <si>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</si>
  <si>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</si>
  <si>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</si>
  <si>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</si>
  <si>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</si>
  <si>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</si>
  <si>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</si>
  <si>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</si>
  <si>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</si>
  <si>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</si>
  <si>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</si>
  <si>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</si>
  <si>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</si>
  <si>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</si>
  <si>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</si>
  <si>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</si>
  <si>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</si>
  <si>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</si>
  <si>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</si>
  <si>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</si>
  <si>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</si>
  <si>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</si>
  <si>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</si>
  <si>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</si>
  <si>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</si>
  <si>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</si>
  <si>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</si>
  <si>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</si>
  <si>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</si>
  <si>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</si>
  <si>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</si>
  <si>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</si>
  <si>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</si>
  <si>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</si>
  <si>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</si>
  <si>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</si>
  <si>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</si>
  <si>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</si>
  <si>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</si>
  <si>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</si>
  <si>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</si>
  <si>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</si>
  <si>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</si>
  <si>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</si>
  <si>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</si>
  <si>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</si>
  <si>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</si>
  <si>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</si>
  <si>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</si>
  <si>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</si>
  <si>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</si>
  <si>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</si>
  <si>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</si>
  <si>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</si>
  <si>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</si>
  <si>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</si>
  <si>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</si>
  <si>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</si>
  <si>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</si>
  <si>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</si>
  <si>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</si>
  <si>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</si>
  <si>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</si>
  <si>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</si>
  <si>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</si>
  <si>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</si>
  <si>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</si>
  <si>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</si>
  <si>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</si>
  <si>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</si>
  <si>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</si>
  <si>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</si>
  <si>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</si>
  <si>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</si>
  <si>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</si>
  <si>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</si>
  <si>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</si>
  <si>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</si>
  <si>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</si>
  <si>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</si>
  <si>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</si>
  <si>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</si>
  <si>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</si>
  <si>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</si>
  <si>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</si>
  <si>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</si>
  <si>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</si>
  <si>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</si>
  <si>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</si>
  <si>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</si>
  <si>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</si>
  <si>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</si>
  <si>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</si>
  <si>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</si>
  <si>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</si>
  <si>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</si>
  <si>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</si>
  <si>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</si>
  <si>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</si>
  <si>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</si>
  <si>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</si>
  <si>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</si>
  <si>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</si>
  <si>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</si>
  <si>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</si>
  <si>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</si>
  <si>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</si>
  <si>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</si>
  <si>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</si>
  <si>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</si>
  <si>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</si>
  <si>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</si>
  <si>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</si>
  <si>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</si>
  <si>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</si>
  <si>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</si>
  <si>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</si>
  <si>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</si>
  <si>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</si>
  <si>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</si>
  <si>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</si>
  <si>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</si>
  <si>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</si>
  <si>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</si>
  <si>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</si>
  <si>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</si>
  <si>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</si>
  <si>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</si>
  <si>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</si>
  <si>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</si>
  <si>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</si>
  <si>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</si>
  <si>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</si>
  <si>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</si>
  <si>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</si>
  <si>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</si>
  <si>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</si>
  <si>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</si>
  <si>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</si>
  <si>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</si>
  <si>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</si>
  <si>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</si>
  <si>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</si>
  <si>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</si>
  <si>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</si>
  <si>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</si>
  <si>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</si>
  <si>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</si>
  <si>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</si>
  <si>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</si>
  <si>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</si>
  <si>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</si>
  <si>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</si>
  <si>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</si>
  <si>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</si>
  <si>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</si>
  <si>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</si>
  <si>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</si>
  <si>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</si>
  <si>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</si>
  <si>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</si>
  <si>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</si>
  <si>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</si>
  <si>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</si>
  <si>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</si>
  <si>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</si>
  <si>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</si>
  <si>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</si>
  <si>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</si>
  <si>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</si>
  <si>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</si>
  <si>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</si>
  <si>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</si>
  <si>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</si>
  <si>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</si>
  <si>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</si>
  <si>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</si>
  <si>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</si>
  <si>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</si>
  <si>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</si>
  <si>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</si>
  <si>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</si>
  <si>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</si>
  <si>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</si>
  <si>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</si>
  <si>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</si>
  <si>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</si>
  <si>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</si>
  <si>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</si>
  <si>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</si>
  <si>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</si>
  <si>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</si>
  <si>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</si>
  <si>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</si>
  <si>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</si>
  <si>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</si>
  <si>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</si>
  <si>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</si>
  <si>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</si>
  <si>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</si>
  <si>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</si>
  <si>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</si>
  <si>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</si>
  <si>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</si>
  <si>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</si>
  <si>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</si>
  <si>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</si>
  <si>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</si>
  <si>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</si>
  <si>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</si>
  <si>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</si>
  <si>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</si>
  <si>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</si>
  <si>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</si>
  <si>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</si>
  <si>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</si>
  <si>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</si>
  <si>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</si>
  <si>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</si>
  <si>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</si>
  <si>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</si>
  <si>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</si>
  <si>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</si>
  <si>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</si>
  <si>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</si>
  <si>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</si>
  <si>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</si>
  <si>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</si>
  <si>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</si>
  <si>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</si>
  <si>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</si>
  <si>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</si>
  <si>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</si>
  <si>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</si>
  <si>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</si>
  <si>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</si>
  <si>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</si>
  <si>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</si>
  <si>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</si>
  <si>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</si>
  <si>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</si>
  <si>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</si>
  <si>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</si>
  <si>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</si>
  <si>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</si>
  <si>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</si>
  <si>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</si>
  <si>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</si>
  <si>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</si>
  <si>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</si>
  <si>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</si>
  <si>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</si>
  <si>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</si>
  <si>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</si>
  <si>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</si>
  <si>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</si>
  <si>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</si>
  <si>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</si>
  <si>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</si>
  <si>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</si>
  <si>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</si>
  <si>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</si>
  <si>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</si>
  <si>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</si>
  <si>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</si>
  <si>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</si>
  <si>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</si>
  <si>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</si>
  <si>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</si>
  <si>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</si>
  <si>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</si>
  <si>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</si>
  <si>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</si>
  <si>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</si>
  <si>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</si>
  <si>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</si>
  <si>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</si>
  <si>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</si>
  <si>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</si>
  <si>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</si>
  <si>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</si>
  <si>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</si>
  <si>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</si>
  <si>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</si>
  <si>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</si>
  <si>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</si>
  <si>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</si>
  <si>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</si>
  <si>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</si>
  <si>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</si>
  <si>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</si>
  <si>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</si>
  <si>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</si>
  <si>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</si>
  <si>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</si>
  <si>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</si>
  <si>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</si>
  <si>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</si>
  <si>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</si>
  <si>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</si>
  <si>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</si>
  <si>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</si>
  <si>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</si>
  <si>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</si>
  <si>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</si>
  <si>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</si>
  <si>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</si>
  <si>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</si>
  <si>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</si>
  <si>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</si>
  <si>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</si>
  <si>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</si>
  <si>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</si>
  <si>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</si>
  <si>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</si>
  <si>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</si>
  <si>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</si>
  <si>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</si>
  <si>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</si>
  <si>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</si>
  <si>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</si>
  <si>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</si>
  <si>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</si>
  <si>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</si>
  <si>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</si>
  <si>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</si>
  <si>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</si>
  <si>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</si>
  <si>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</si>
  <si>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</si>
  <si>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</si>
  <si>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</si>
  <si>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</si>
  <si>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</si>
  <si>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</si>
  <si>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</si>
  <si>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</si>
  <si>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</si>
  <si>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</si>
  <si>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</si>
  <si>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</si>
  <si>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</si>
  <si>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</si>
  <si>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</si>
  <si>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</si>
  <si>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</si>
  <si>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</si>
  <si>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</si>
  <si>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</si>
  <si>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</si>
  <si>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</si>
  <si>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</si>
  <si>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</si>
  <si>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</si>
  <si>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</si>
  <si>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</si>
  <si>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</si>
  <si>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</si>
  <si>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</si>
  <si>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</si>
  <si>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</si>
  <si>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</si>
  <si>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</si>
  <si>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</si>
  <si>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</si>
  <si>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</si>
  <si>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</si>
  <si>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</si>
  <si>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</si>
  <si>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</si>
  <si>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</si>
  <si>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</si>
  <si>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</si>
  <si>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</si>
  <si>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</si>
  <si>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</si>
  <si>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</si>
  <si>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</si>
  <si>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</si>
  <si>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</si>
  <si>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</si>
  <si>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</si>
  <si>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</si>
  <si>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</si>
  <si>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</si>
  <si>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</si>
  <si>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</si>
  <si>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</si>
  <si>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</si>
  <si>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</si>
  <si>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</si>
  <si>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</si>
  <si>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</si>
  <si>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</si>
  <si>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</si>
  <si>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</si>
  <si>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</si>
  <si>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</si>
  <si>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</si>
  <si>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</si>
  <si>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</si>
  <si>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</si>
  <si>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</si>
  <si>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</si>
  <si>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</si>
  <si>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</si>
  <si>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</si>
  <si>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</si>
  <si>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</si>
  <si>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</si>
  <si>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</si>
  <si>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</si>
  <si>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</si>
  <si>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</si>
  <si>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</si>
  <si>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</si>
  <si>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</si>
  <si>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</si>
  <si>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</si>
  <si>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</si>
  <si>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</si>
  <si>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</si>
  <si>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</si>
  <si>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</si>
  <si>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</si>
  <si>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</si>
  <si>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</si>
  <si>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</si>
  <si>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</si>
  <si>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</si>
  <si>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</si>
  <si>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</si>
  <si>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</si>
  <si>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</si>
  <si>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</si>
  <si>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</si>
  <si>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</si>
  <si>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</si>
  <si>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</si>
  <si>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</si>
  <si>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</si>
  <si>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</si>
  <si>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</si>
  <si>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</si>
  <si>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</si>
  <si>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</si>
  <si>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</si>
  <si>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</si>
  <si>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</si>
  <si>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</si>
  <si>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</si>
  <si>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</si>
  <si>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</si>
  <si>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</si>
  <si>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</si>
  <si>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</si>
  <si>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</si>
  <si>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</si>
  <si>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</si>
  <si>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</si>
  <si>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</si>
  <si>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</si>
  <si>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</si>
  <si>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</si>
  <si>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</si>
  <si>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</si>
  <si>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</si>
  <si>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</si>
  <si>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</si>
  <si>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</si>
  <si>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</si>
  <si>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</si>
  <si>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</si>
  <si>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</si>
  <si>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</si>
  <si>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</si>
  <si>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</si>
  <si>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</si>
  <si>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</si>
  <si>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</si>
  <si>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</si>
  <si>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</si>
  <si>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</si>
  <si>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</si>
  <si>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</si>
  <si>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</si>
  <si>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</si>
  <si>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</si>
  <si>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</si>
  <si>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</si>
  <si>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</si>
  <si>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</si>
  <si>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</si>
  <si>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</si>
  <si>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</si>
  <si>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</si>
  <si>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</si>
  <si>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</si>
  <si>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</si>
  <si>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</si>
  <si>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</si>
  <si>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</si>
  <si>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</si>
  <si>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</si>
  <si>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</si>
  <si>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</si>
  <si>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</si>
  <si>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</si>
  <si>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</si>
  <si>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</si>
  <si>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</si>
  <si>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</si>
  <si>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</si>
  <si>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</si>
  <si>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</si>
  <si>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</si>
  <si>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</si>
  <si>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</si>
  <si>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</si>
  <si>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</si>
  <si>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</si>
  <si>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</si>
  <si>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</si>
  <si>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</si>
  <si>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</si>
  <si>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</si>
  <si>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</si>
  <si>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</si>
  <si>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</si>
  <si>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</si>
  <si>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</si>
  <si>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</si>
  <si>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</si>
  <si>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</si>
  <si>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</si>
  <si>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</si>
  <si>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</si>
  <si>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</si>
  <si>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</si>
  <si>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</si>
  <si>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</si>
  <si>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</si>
  <si>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</si>
  <si>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</si>
  <si>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</si>
  <si>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</si>
  <si>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</si>
  <si>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</si>
  <si>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</si>
  <si>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</si>
  <si>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</si>
  <si>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</si>
  <si>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</si>
  <si>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</si>
  <si>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</si>
  <si>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</si>
  <si>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</si>
  <si>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</si>
  <si>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</si>
  <si>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</si>
  <si>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</si>
  <si>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</si>
  <si>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</si>
  <si>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</si>
  <si>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</si>
  <si>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</si>
  <si>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</si>
  <si>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</si>
  <si>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</si>
  <si>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</si>
  <si>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</si>
  <si>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</si>
  <si>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</si>
  <si>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</si>
  <si>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</si>
  <si>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</si>
  <si>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</si>
  <si>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</si>
  <si>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</si>
  <si>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</si>
  <si>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</si>
  <si>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</si>
  <si>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</si>
  <si>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</si>
  <si>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</si>
  <si>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</si>
  <si>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</si>
  <si>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</si>
  <si>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</si>
  <si>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</si>
  <si>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</si>
  <si>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</si>
  <si>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</si>
  <si>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</si>
  <si>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</si>
  <si>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</si>
  <si>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</si>
  <si>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</si>
  <si>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</si>
  <si>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</si>
  <si>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</si>
  <si>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</si>
  <si>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</si>
  <si>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</si>
  <si>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</si>
  <si>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</si>
  <si>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</si>
  <si>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</si>
  <si>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</si>
  <si>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</si>
  <si>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</si>
  <si>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</si>
  <si>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</si>
  <si>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</si>
  <si>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</si>
  <si>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</si>
  <si>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</si>
  <si>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</si>
  <si>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</si>
  <si>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</si>
  <si>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</si>
  <si>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</si>
  <si>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</si>
  <si>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</si>
  <si>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</si>
  <si>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</si>
  <si>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</si>
  <si>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</si>
  <si>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</si>
  <si>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</si>
  <si>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</si>
  <si>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</si>
  <si>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</si>
  <si>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</si>
  <si>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</si>
  <si>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</si>
  <si>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</si>
  <si>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</si>
  <si>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</si>
  <si>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</si>
  <si>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</si>
  <si>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</si>
  <si>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</si>
  <si>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</si>
  <si>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</si>
  <si>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</si>
  <si>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</si>
  <si>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</si>
  <si>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</si>
  <si>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</si>
  <si>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</si>
  <si>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</si>
  <si>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</si>
  <si>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</si>
  <si>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</si>
  <si>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</si>
  <si>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</si>
  <si>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</si>
  <si>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</si>
  <si>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</si>
  <si>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</si>
  <si>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</si>
  <si>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</si>
  <si>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</si>
  <si>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</si>
  <si>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</si>
  <si>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</si>
  <si>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</si>
  <si>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</si>
  <si>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</si>
  <si>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</si>
  <si>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</si>
  <si>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</si>
  <si>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</si>
  <si>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</si>
  <si>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</si>
  <si>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</si>
  <si>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</si>
  <si>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</si>
  <si>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</si>
  <si>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</si>
  <si>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</si>
  <si>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</si>
  <si>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</si>
  <si>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</si>
  <si>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</si>
  <si>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</si>
  <si>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</si>
  <si>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</si>
  <si>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</si>
  <si>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</si>
  <si>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</si>
  <si>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</si>
  <si>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</si>
  <si>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</si>
  <si>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</si>
  <si>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</si>
  <si>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</si>
  <si>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</si>
  <si>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</si>
  <si>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</si>
  <si>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</si>
  <si>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</si>
  <si>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</si>
  <si>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</si>
  <si>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</si>
  <si>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</si>
  <si>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</si>
  <si>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</si>
  <si>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</si>
  <si>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</si>
  <si>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</si>
  <si>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</si>
  <si>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</si>
  <si>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</si>
  <si>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</si>
  <si>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</si>
  <si>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</si>
  <si>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</si>
  <si>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</si>
  <si>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</si>
  <si>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</si>
  <si>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</si>
  <si>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</si>
  <si>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</si>
  <si>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</si>
  <si>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</si>
  <si>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</si>
  <si>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</si>
  <si>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</si>
  <si>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</si>
  <si>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</si>
  <si>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</si>
  <si>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</si>
  <si>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</si>
  <si>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</si>
  <si>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</si>
  <si>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</si>
  <si>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</si>
  <si>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</si>
  <si>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</si>
  <si>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</si>
  <si>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</si>
  <si>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</si>
  <si>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</si>
  <si>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</si>
  <si>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</si>
  <si>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</si>
  <si>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</si>
  <si>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</si>
  <si>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</si>
  <si>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</si>
  <si>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</si>
  <si>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</si>
  <si>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</si>
  <si>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</si>
  <si>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</si>
  <si>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</si>
  <si>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</si>
  <si>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</si>
  <si>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</si>
  <si>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</si>
  <si>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</si>
  <si>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</si>
  <si>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</si>
  <si>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</si>
  <si>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</si>
  <si>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</si>
  <si>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</si>
  <si>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</si>
  <si>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</si>
  <si>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</si>
  <si>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</si>
  <si>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</si>
  <si>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</si>
  <si>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</si>
  <si>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</si>
  <si>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</si>
  <si>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</si>
  <si>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</si>
  <si>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</si>
  <si>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</si>
  <si>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</si>
  <si>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</si>
  <si>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</si>
  <si>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</si>
  <si>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</si>
  <si>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</si>
  <si>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</si>
  <si>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</si>
  <si>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</si>
  <si>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</si>
  <si>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</si>
  <si>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</si>
  <si>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</si>
  <si>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</si>
  <si>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</si>
  <si>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</si>
  <si>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</si>
  <si>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</si>
  <si>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</si>
  <si>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</si>
  <si>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</si>
  <si>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</si>
  <si>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</si>
  <si>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</si>
  <si>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</si>
  <si>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</si>
  <si>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</si>
  <si>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</si>
  <si>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</si>
  <si>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</si>
  <si>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</si>
  <si>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</si>
  <si>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</si>
  <si>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</si>
  <si>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</si>
  <si>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</si>
  <si>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</si>
  <si>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</si>
  <si>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</si>
  <si>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</si>
  <si>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</si>
  <si>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</si>
  <si>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</si>
  <si>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</si>
  <si>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</si>
  <si>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</si>
  <si>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</si>
  <si>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</si>
  <si>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</si>
  <si>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</si>
  <si>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</si>
  <si>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</si>
  <si>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</si>
  <si>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</si>
  <si>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</si>
  <si>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</si>
  <si>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</si>
  <si>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</si>
  <si>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</si>
  <si>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</si>
  <si>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</si>
  <si>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</si>
  <si>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</si>
  <si>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</si>
  <si>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</si>
  <si>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</si>
  <si>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</si>
  <si>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</si>
  <si>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</si>
  <si>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</si>
  <si>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</si>
  <si>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</si>
  <si>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</si>
  <si>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</si>
  <si>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</si>
  <si>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</si>
  <si>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</si>
  <si>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</si>
  <si>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</si>
  <si>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</si>
  <si>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</si>
  <si>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</si>
  <si>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</si>
  <si>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</si>
  <si>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</si>
  <si>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</si>
  <si>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</si>
  <si>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</si>
  <si>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</si>
  <si>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</si>
  <si>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</si>
  <si>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</si>
  <si>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</si>
  <si>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</si>
  <si>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</si>
  <si>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</si>
  <si>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</si>
  <si>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</si>
  <si>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</si>
  <si>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</si>
  <si>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</si>
  <si>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</si>
  <si>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</si>
  <si>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</si>
  <si>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</si>
  <si>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</si>
  <si>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</si>
  <si>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</si>
  <si>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</si>
  <si>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</si>
  <si>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</si>
  <si>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</si>
  <si>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</si>
  <si>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</si>
  <si>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</si>
  <si>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</si>
  <si>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</si>
  <si>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</si>
  <si>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</si>
  <si>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</si>
  <si>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</si>
  <si>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</si>
  <si>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</si>
  <si>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</si>
  <si>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</si>
  <si>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</si>
  <si>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</si>
  <si>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</si>
  <si>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</si>
  <si>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</si>
  <si>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</si>
  <si>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</si>
  <si>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</si>
  <si>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</si>
  <si>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</si>
  <si>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</si>
  <si>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</si>
  <si>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</si>
  <si>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</si>
  <si>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</si>
  <si>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</si>
  <si>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</si>
  <si>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</si>
  <si>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</si>
  <si>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</si>
  <si>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</si>
  <si>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</si>
  <si>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</si>
  <si>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</si>
  <si>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</si>
  <si>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</si>
  <si>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</si>
  <si>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</si>
  <si>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</si>
  <si>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</si>
  <si>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</si>
  <si>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</si>
  <si>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</si>
  <si>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</si>
  <si>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</si>
  <si>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</si>
  <si>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</si>
  <si>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</si>
  <si>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</si>
  <si>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</si>
  <si>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</si>
  <si>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</si>
  <si>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</si>
  <si>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</si>
  <si>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</si>
  <si>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</si>
  <si>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</si>
  <si>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</si>
  <si>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</si>
  <si>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</si>
  <si>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</si>
  <si>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</si>
  <si>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</si>
  <si>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</si>
  <si>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</si>
  <si>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</si>
  <si>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</si>
  <si>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</si>
  <si>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</si>
  <si>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</si>
  <si>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</si>
  <si>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</si>
  <si>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</si>
  <si>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</si>
  <si>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</si>
  <si>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</si>
  <si>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</si>
  <si>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</si>
  <si>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</si>
  <si>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</si>
  <si>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</si>
  <si>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</si>
  <si>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</si>
  <si>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</si>
  <si>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</si>
  <si>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</si>
  <si>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</si>
  <si>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</si>
  <si>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</si>
  <si>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</si>
  <si>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</si>
  <si>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</si>
  <si>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</si>
  <si>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</si>
  <si>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</si>
  <si>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</si>
  <si>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</si>
  <si>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</si>
  <si>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</si>
  <si>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</si>
  <si>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</si>
  <si>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</si>
  <si>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</si>
  <si>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</si>
  <si>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</si>
  <si>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</si>
  <si>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</si>
  <si>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</si>
  <si>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</si>
  <si>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</si>
  <si>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</si>
  <si>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</si>
  <si>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</si>
  <si>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</si>
  <si>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</si>
  <si>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</si>
  <si>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</si>
  <si>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</si>
  <si>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</si>
  <si>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</si>
  <si>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</si>
  <si>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</si>
  <si>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</si>
  <si>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</si>
  <si>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</si>
  <si>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</si>
  <si>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</si>
  <si>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</si>
  <si>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</si>
  <si>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</si>
  <si>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</si>
  <si>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</si>
  <si>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</si>
  <si>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</si>
  <si>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</si>
  <si>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</si>
  <si>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</si>
  <si>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</si>
  <si>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</si>
  <si>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</si>
  <si>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</si>
  <si>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</si>
  <si>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</si>
  <si>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</si>
  <si>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</si>
  <si>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</si>
  <si>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</si>
  <si>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</si>
  <si>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</si>
  <si>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</si>
  <si>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</si>
  <si>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</si>
  <si>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</si>
  <si>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</si>
  <si>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</si>
  <si>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</si>
  <si>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</si>
  <si>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</si>
  <si>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</si>
  <si>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</si>
  <si>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</si>
  <si>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</si>
  <si>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</si>
  <si>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</si>
  <si>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</si>
  <si>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</si>
  <si>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</si>
  <si>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</si>
  <si>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</si>
  <si>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</si>
  <si>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</si>
  <si>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</si>
  <si>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</si>
  <si>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</si>
  <si>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</si>
  <si>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</si>
  <si>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</si>
  <si>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</si>
  <si>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</si>
  <si>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</si>
  <si>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</si>
  <si>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</si>
  <si>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</si>
  <si>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</si>
  <si>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</si>
  <si>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</si>
  <si>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</si>
  <si>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</si>
  <si>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</si>
  <si>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</si>
  <si>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</si>
  <si>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</si>
  <si>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</si>
  <si>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</si>
  <si>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</si>
  <si>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</si>
  <si>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</si>
  <si>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</si>
  <si>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</si>
  <si>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</si>
  <si>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</si>
  <si>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</si>
  <si>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</si>
  <si>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</si>
  <si>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</si>
  <si>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</si>
  <si>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</si>
  <si>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</si>
  <si>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</si>
  <si>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</si>
  <si>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</si>
  <si>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</si>
  <si>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</si>
  <si>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</si>
  <si>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</si>
  <si>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</si>
  <si>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</si>
  <si>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</si>
  <si>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</si>
  <si>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</si>
  <si>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</si>
  <si>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</si>
  <si>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</si>
  <si>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</si>
  <si>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</si>
  <si>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</si>
  <si>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</si>
  <si>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</si>
  <si>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</si>
  <si>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</si>
  <si>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</si>
  <si>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</si>
  <si>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</si>
  <si>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</si>
  <si>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</si>
  <si>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</si>
  <si>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</si>
  <si>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</si>
  <si>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</si>
  <si>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</si>
  <si>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</si>
  <si>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</si>
  <si>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</si>
  <si>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</si>
  <si>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</si>
  <si>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</si>
  <si>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</si>
  <si>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</si>
  <si>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</si>
  <si>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</si>
  <si>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</si>
  <si>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</si>
  <si>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</si>
  <si>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</si>
  <si>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</si>
  <si>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</si>
  <si>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</si>
  <si>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</si>
  <si>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</si>
  <si>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</si>
  <si>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</si>
  <si>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</si>
  <si>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</si>
  <si>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</si>
  <si>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</si>
  <si>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</si>
  <si>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</si>
  <si>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</si>
  <si>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</si>
  <si>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</si>
  <si>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</si>
  <si>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</si>
  <si>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</si>
  <si>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</si>
  <si>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</si>
  <si>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</si>
  <si>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</si>
  <si>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</si>
  <si>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</si>
  <si>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</si>
  <si>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</si>
  <si>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</si>
  <si>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</si>
  <si>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</si>
  <si>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</si>
  <si>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</si>
  <si>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</si>
  <si>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</si>
  <si>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</si>
  <si>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</si>
  <si>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</si>
  <si>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</si>
  <si>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</si>
  <si>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</si>
  <si>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</si>
  <si>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</si>
  <si>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</si>
  <si>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</si>
  <si>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</si>
  <si>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</si>
  <si>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</si>
  <si>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</si>
  <si>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</si>
  <si>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</si>
  <si>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</si>
  <si>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</si>
  <si>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</si>
  <si>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</si>
  <si>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</si>
  <si>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</si>
  <si>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</si>
  <si>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</si>
  <si>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</si>
  <si>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</si>
  <si>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</si>
  <si>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</si>
  <si>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</si>
  <si>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</si>
  <si>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</si>
  <si>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</si>
  <si>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</si>
  <si>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</si>
  <si>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</si>
  <si>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</si>
  <si>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</si>
  <si>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</si>
  <si>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</si>
  <si>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</si>
  <si>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</si>
  <si>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</si>
  <si>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</si>
  <si>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</si>
  <si>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</si>
  <si>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</si>
  <si>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</si>
  <si>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</si>
  <si>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</si>
  <si>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</si>
  <si>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</si>
  <si>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</si>
  <si>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</si>
  <si>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</si>
  <si>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</si>
  <si>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</si>
  <si>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</si>
  <si>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</si>
  <si>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</si>
  <si>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</si>
  <si>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</si>
  <si>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</si>
  <si>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</si>
  <si>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</si>
  <si>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</si>
  <si>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</si>
  <si>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</si>
  <si>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</si>
  <si>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</si>
  <si>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</si>
  <si>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</si>
  <si>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</si>
  <si>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</si>
  <si>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</si>
  <si>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</si>
  <si>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</si>
  <si>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</si>
  <si>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</si>
  <si>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</si>
  <si>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</si>
  <si>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</si>
  <si>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</si>
  <si>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</si>
  <si>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</si>
  <si>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</si>
  <si>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</si>
  <si>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</si>
  <si>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</si>
  <si>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</si>
  <si>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</si>
  <si>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</si>
  <si>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</si>
  <si>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</si>
  <si>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</si>
  <si>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</si>
  <si>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</si>
  <si>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</si>
  <si>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</si>
  <si>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</si>
  <si>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</si>
  <si>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</si>
  <si>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</si>
  <si>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</si>
  <si>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</si>
  <si>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</si>
  <si>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</si>
  <si>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</si>
  <si>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</si>
  <si>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</si>
  <si>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</si>
  <si>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</si>
  <si>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</si>
  <si>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</si>
  <si>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</si>
  <si>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</si>
  <si>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</si>
  <si>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</si>
  <si>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</si>
  <si>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</si>
  <si>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</si>
  <si>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</si>
  <si>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</si>
  <si>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</si>
  <si>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</si>
  <si>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</si>
  <si>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</si>
  <si>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</si>
  <si>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</si>
  <si>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</si>
  <si>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</si>
  <si>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</si>
  <si>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</si>
  <si>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</si>
  <si>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</si>
  <si>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</si>
  <si>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</si>
  <si>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</si>
  <si>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</si>
  <si>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</si>
  <si>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</si>
  <si>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</si>
  <si>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</si>
  <si>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</si>
  <si>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</si>
  <si>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</si>
  <si>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</si>
  <si>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</si>
  <si>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</si>
  <si>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</si>
  <si>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</si>
  <si>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</si>
  <si>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</si>
  <si>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</si>
  <si>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</si>
  <si>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</si>
  <si>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</si>
  <si>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</si>
  <si>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</si>
  <si>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</si>
  <si>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</si>
  <si>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</si>
  <si>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</si>
  <si>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</si>
  <si>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</si>
  <si>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</si>
  <si>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</si>
  <si>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</si>
  <si>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</si>
  <si>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</si>
  <si>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</si>
  <si>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</si>
  <si>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</si>
  <si>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</si>
  <si>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</si>
  <si>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</si>
  <si>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</si>
  <si>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</si>
  <si>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</si>
  <si>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</si>
  <si>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</si>
  <si>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</si>
  <si>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</si>
  <si>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</si>
  <si>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</si>
  <si>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</si>
  <si>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</si>
  <si>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</si>
  <si>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</si>
  <si>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</si>
  <si>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</si>
  <si>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</si>
  <si>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</si>
  <si>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</si>
  <si>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</si>
  <si>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</si>
  <si>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</si>
  <si>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</si>
  <si>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</si>
  <si>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</si>
  <si>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</si>
  <si>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</si>
  <si>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</si>
  <si>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</si>
  <si>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</si>
  <si>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</si>
  <si>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</si>
  <si>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</si>
  <si>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</si>
  <si>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</si>
  <si>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</si>
  <si>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</si>
  <si>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</si>
  <si>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</si>
  <si>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</si>
  <si>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</si>
  <si>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</si>
  <si>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</si>
  <si>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</si>
  <si>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</si>
  <si>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</si>
  <si>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</si>
  <si>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</si>
  <si>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</si>
  <si>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</si>
  <si>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</si>
  <si>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</si>
  <si>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</si>
  <si>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</si>
  <si>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</si>
  <si>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</si>
  <si>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</si>
  <si>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</si>
  <si>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</si>
  <si>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</si>
  <si>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</si>
  <si>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</si>
  <si>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</si>
  <si>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</si>
  <si>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</si>
  <si>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</si>
  <si>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</si>
  <si>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</si>
  <si>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</si>
  <si>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</si>
  <si>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</si>
  <si>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</si>
  <si>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</si>
  <si>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</si>
  <si>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</si>
  <si>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</si>
  <si>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</si>
  <si>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</si>
  <si>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</si>
  <si>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</si>
  <si>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</si>
  <si>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</si>
  <si>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</si>
  <si>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</si>
  <si>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</si>
  <si>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</si>
  <si>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</si>
  <si>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</si>
  <si>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</si>
  <si>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</si>
  <si>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</si>
  <si>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</si>
  <si>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</si>
  <si>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</si>
  <si>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</si>
  <si>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</si>
  <si>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</si>
  <si>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</si>
  <si>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</si>
  <si>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</si>
  <si>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</si>
  <si>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</si>
  <si>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</si>
  <si>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</si>
  <si>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</si>
  <si>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</si>
  <si>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</si>
  <si>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</si>
  <si>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</si>
  <si>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</si>
  <si>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</si>
  <si>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</si>
  <si>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</si>
  <si>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</si>
  <si>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</si>
  <si>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</si>
  <si>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</si>
  <si>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</si>
  <si>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</si>
  <si>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</si>
  <si>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</si>
  <si>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</si>
  <si>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</si>
  <si>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</si>
  <si>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</si>
  <si>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</si>
  <si>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</si>
  <si>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</si>
  <si>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</si>
  <si>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</si>
  <si>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</si>
  <si>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</si>
  <si>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</si>
  <si>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</si>
  <si>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</si>
  <si>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</si>
  <si>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</si>
  <si>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</si>
  <si>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</si>
  <si>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</si>
  <si>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</si>
  <si>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</si>
  <si>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</si>
  <si>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</si>
  <si>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</si>
  <si>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</si>
  <si>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</si>
  <si>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</si>
  <si>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</si>
  <si>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</si>
  <si>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</si>
  <si>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</si>
  <si>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</si>
  <si>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</si>
  <si>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</si>
  <si>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</si>
  <si>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</si>
  <si>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</si>
  <si>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</si>
  <si>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</si>
  <si>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</si>
  <si>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</si>
  <si>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</si>
  <si>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</si>
  <si>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</si>
  <si>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</si>
  <si>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</si>
  <si>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</si>
  <si>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</si>
  <si>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</si>
  <si>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</si>
  <si>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</si>
  <si>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</si>
  <si>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</si>
  <si>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</si>
  <si>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</si>
  <si>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</si>
  <si>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</si>
  <si>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</si>
  <si>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</si>
  <si>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</si>
  <si>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</si>
  <si>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</si>
  <si>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</si>
  <si>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</si>
  <si>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</si>
  <si>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</si>
  <si>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</si>
  <si>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</si>
  <si>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</si>
  <si>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</si>
  <si>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</si>
  <si>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</si>
  <si>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</si>
  <si>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</si>
  <si>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</si>
  <si>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</si>
  <si>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</si>
  <si>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</si>
  <si>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</si>
  <si>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</si>
  <si>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</si>
  <si>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</si>
  <si>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</si>
  <si>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</si>
  <si>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</si>
  <si>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</si>
  <si>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</si>
  <si>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</si>
  <si>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</si>
  <si>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</si>
  <si>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</si>
  <si>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</si>
  <si>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</si>
  <si>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</si>
  <si>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</si>
  <si>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</si>
  <si>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</si>
  <si>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</si>
  <si>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</si>
  <si>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</si>
  <si>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</si>
  <si>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</si>
  <si>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</si>
  <si>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</si>
  <si>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</si>
  <si>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</si>
  <si>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</si>
  <si>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</si>
  <si>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</si>
  <si>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</si>
  <si>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</si>
  <si>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</si>
  <si>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</si>
  <si>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</si>
  <si>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</si>
  <si>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</si>
  <si>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</si>
  <si>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</si>
  <si>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</si>
  <si>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</si>
  <si>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</si>
  <si>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</si>
  <si>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</si>
  <si>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</si>
  <si>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</si>
  <si>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</si>
  <si>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</si>
  <si>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</si>
  <si>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</si>
  <si>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</si>
  <si>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</si>
  <si>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</si>
  <si>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</si>
  <si>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</si>
  <si>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</si>
  <si>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</si>
  <si>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</si>
  <si>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</si>
  <si>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</si>
  <si>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</si>
  <si>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</si>
  <si>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</si>
  <si>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</si>
  <si>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</si>
  <si>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</si>
  <si>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</si>
  <si>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</si>
  <si>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</si>
  <si>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</si>
  <si>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</si>
  <si>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</si>
  <si>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</si>
  <si>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</si>
  <si>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</si>
  <si>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</si>
  <si>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</si>
  <si>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</si>
  <si>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</si>
  <si>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</si>
  <si>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</si>
  <si>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</si>
  <si>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</si>
  <si>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</si>
  <si>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</si>
  <si>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</si>
  <si>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</si>
  <si>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</si>
  <si>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</si>
  <si>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</si>
  <si>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</si>
  <si>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</si>
  <si>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</si>
  <si>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</si>
  <si>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</si>
  <si>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</si>
  <si>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</si>
  <si>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</si>
  <si>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</si>
  <si>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</si>
  <si>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</si>
  <si>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</si>
  <si>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</si>
  <si>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</si>
  <si>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</si>
  <si>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</si>
  <si>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</si>
  <si>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</si>
  <si>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</si>
  <si>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</si>
  <si>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</si>
  <si>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</si>
  <si>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</si>
  <si>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</si>
  <si>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</si>
  <si>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</si>
  <si>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</si>
  <si>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</si>
  <si>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</si>
  <si>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</si>
  <si>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</si>
  <si>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</si>
  <si>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</si>
  <si>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</si>
  <si>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</si>
  <si>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</si>
  <si>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</si>
  <si>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</si>
  <si>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</si>
  <si>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</si>
  <si>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</si>
  <si>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</si>
  <si>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</si>
  <si>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</si>
  <si>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</si>
  <si>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</si>
  <si>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</si>
  <si>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</si>
  <si>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</si>
  <si>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</si>
  <si>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</si>
  <si>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</si>
  <si>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</si>
  <si>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</si>
  <si>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</si>
  <si>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</si>
  <si>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</si>
  <si>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</si>
  <si>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</si>
  <si>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</si>
  <si>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</si>
  <si>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</si>
  <si>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</si>
  <si>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</si>
  <si>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</si>
  <si>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</si>
  <si>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</si>
  <si>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</si>
  <si>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</si>
  <si>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</si>
  <si>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</si>
  <si>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</si>
  <si>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</si>
  <si>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</si>
  <si>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</si>
  <si>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</si>
  <si>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</si>
  <si>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</si>
  <si>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</si>
  <si>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</si>
  <si>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</si>
  <si>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</si>
  <si>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</si>
  <si>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</si>
  <si>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</si>
  <si>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</si>
  <si>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</si>
  <si>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</si>
  <si>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</si>
  <si>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</si>
  <si>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</si>
  <si>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</si>
  <si>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</si>
  <si>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</si>
  <si>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</si>
  <si>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</si>
  <si>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</si>
  <si>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</si>
  <si>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</si>
  <si>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</si>
  <si>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</si>
  <si>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</si>
  <si>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</si>
  <si>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</si>
  <si>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</si>
  <si>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</si>
  <si>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</si>
  <si>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</si>
  <si>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</si>
  <si>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</si>
  <si>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</si>
  <si>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</si>
  <si>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</si>
  <si>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</si>
  <si>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</si>
  <si>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</si>
  <si>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</si>
  <si>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</si>
  <si>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</si>
  <si>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</si>
  <si>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</si>
  <si>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</si>
  <si>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</si>
  <si>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</si>
  <si>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</si>
  <si>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</si>
  <si>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</si>
  <si>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</si>
  <si>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</si>
  <si>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</si>
  <si>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</si>
  <si>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</si>
  <si>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</si>
  <si>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</si>
  <si>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</si>
  <si>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</si>
  <si>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</si>
  <si>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</si>
  <si>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</si>
  <si>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</si>
  <si>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</si>
  <si>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</si>
  <si>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</si>
  <si>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</si>
  <si>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</si>
  <si>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</si>
  <si>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</si>
  <si>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</si>
  <si>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</si>
  <si>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</si>
  <si>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</si>
  <si>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</si>
  <si>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</si>
  <si>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</si>
  <si>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</si>
  <si>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</si>
  <si>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</si>
  <si>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</si>
  <si>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</si>
  <si>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</si>
  <si>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</si>
  <si>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</si>
  <si>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</si>
  <si>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</si>
  <si>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</si>
  <si>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</si>
  <si>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</si>
  <si>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</si>
  <si>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</si>
  <si>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</si>
  <si>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</si>
  <si>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</si>
  <si>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</si>
  <si>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</si>
  <si>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</si>
  <si>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</si>
  <si>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</si>
  <si>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</si>
  <si>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</si>
  <si>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</si>
  <si>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</si>
  <si>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</si>
  <si>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</si>
  <si>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</si>
  <si>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</si>
  <si>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</si>
  <si>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</si>
  <si>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</si>
  <si>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</si>
  <si>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</si>
  <si>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</si>
  <si>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</si>
  <si>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</si>
  <si>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</si>
  <si>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</si>
  <si>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</si>
  <si>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</si>
  <si>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</si>
  <si>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</si>
  <si>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</si>
  <si>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</si>
  <si>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</si>
  <si>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</si>
  <si>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</si>
  <si>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</si>
  <si>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</si>
  <si>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</si>
  <si>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</si>
  <si>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</si>
  <si>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</si>
  <si>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</si>
  <si>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</si>
  <si>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</si>
  <si>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</si>
  <si>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</si>
  <si>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</si>
  <si>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</si>
  <si>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</si>
  <si>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</si>
  <si>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</si>
  <si>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</si>
  <si>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</si>
  <si>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</si>
  <si>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</si>
  <si>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</si>
  <si>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</si>
  <si>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</si>
  <si>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</si>
  <si>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</si>
  <si>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</si>
  <si>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</si>
  <si>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</si>
  <si>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</si>
  <si>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</si>
  <si>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</si>
  <si>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</si>
  <si>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</si>
  <si>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</si>
  <si>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</si>
  <si>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</si>
  <si>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</si>
  <si>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</si>
  <si>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</si>
  <si>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</si>
  <si>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</si>
  <si>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</si>
  <si>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</si>
  <si>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</si>
  <si>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</si>
  <si>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</si>
  <si>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</si>
  <si>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</si>
  <si>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</si>
  <si>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</si>
  <si>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</si>
  <si>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</si>
  <si>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</si>
  <si>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</si>
  <si>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</si>
  <si>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</si>
  <si>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</si>
  <si>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</si>
  <si>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</si>
  <si>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</si>
  <si>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</si>
  <si>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</si>
  <si>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</si>
  <si>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</si>
  <si>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</si>
  <si>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</si>
  <si>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</si>
  <si>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</si>
  <si>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</si>
  <si>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</si>
  <si>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</si>
  <si>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</si>
  <si>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</si>
  <si>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</si>
  <si>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</si>
  <si>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</si>
  <si>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</si>
  <si>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</si>
  <si>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</si>
  <si>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</si>
  <si>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</si>
  <si>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</si>
  <si>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</si>
  <si>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</si>
  <si>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</si>
  <si>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</si>
  <si>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</si>
  <si>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</si>
  <si>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</si>
  <si>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</si>
  <si>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</si>
  <si>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</si>
  <si>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</si>
  <si>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</si>
  <si>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</si>
  <si>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</si>
  <si>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</si>
  <si>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</si>
  <si>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</si>
  <si>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</si>
  <si>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</si>
  <si>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</si>
  <si>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</si>
  <si>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</si>
  <si>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</si>
  <si>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</si>
  <si>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</si>
  <si>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</si>
  <si>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</si>
  <si>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</si>
  <si>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</si>
  <si>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</si>
  <si>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</si>
  <si>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</si>
  <si>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</si>
  <si>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</si>
  <si>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</si>
  <si>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</si>
  <si>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</si>
  <si>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</si>
  <si>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</si>
  <si>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</si>
  <si>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</si>
  <si>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</si>
  <si>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</si>
  <si>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</si>
  <si>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</si>
  <si>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</si>
  <si>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</si>
  <si>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</si>
  <si>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</si>
  <si>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</si>
  <si>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</si>
  <si>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</si>
  <si>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</si>
  <si>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</si>
  <si>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</si>
  <si>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</si>
  <si>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</si>
  <si>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</si>
  <si>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</si>
  <si>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</si>
  <si>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</si>
  <si>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</si>
  <si>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</si>
  <si>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</si>
  <si>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</si>
  <si>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</si>
  <si>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</si>
  <si>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</si>
  <si>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</si>
  <si>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</si>
  <si>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</si>
  <si>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</si>
  <si>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</si>
  <si>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</si>
  <si>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</si>
  <si>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</si>
  <si>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</si>
  <si>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</si>
  <si>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</si>
  <si>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</si>
  <si>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</si>
  <si>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</si>
  <si>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</si>
  <si>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</si>
  <si>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</si>
  <si>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</si>
  <si>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</si>
  <si>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</si>
  <si>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</si>
  <si>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</si>
  <si>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</si>
  <si>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</si>
  <si>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</si>
  <si>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</si>
  <si>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</si>
  <si>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</si>
  <si>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</si>
  <si>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</si>
  <si>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</si>
  <si>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</si>
  <si>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</si>
  <si>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</si>
  <si>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</si>
  <si>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</si>
  <si>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</si>
  <si>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</si>
  <si>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</si>
  <si>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</si>
  <si>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</si>
  <si>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</si>
  <si>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</si>
  <si>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</si>
  <si>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</si>
  <si>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</si>
  <si>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</si>
  <si>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</si>
  <si>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</si>
  <si>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</si>
  <si>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</si>
  <si>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</si>
  <si>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</si>
  <si>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</si>
  <si>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</si>
  <si>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</si>
  <si>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</si>
  <si>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</si>
  <si>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</si>
  <si>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</si>
  <si>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</si>
  <si>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</si>
  <si>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</si>
  <si>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</si>
  <si>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</si>
  <si>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</si>
  <si>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</si>
  <si>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</si>
  <si>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</si>
  <si>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</si>
  <si>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</si>
  <si>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</si>
  <si>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</si>
  <si>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</si>
  <si>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</si>
  <si>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</si>
  <si>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</si>
  <si>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</si>
  <si>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</si>
  <si>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</si>
  <si>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</si>
  <si>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</si>
  <si>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</si>
  <si>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</si>
  <si>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</si>
  <si>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</si>
  <si>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</si>
  <si>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</si>
  <si>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</si>
  <si>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</si>
  <si>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</si>
  <si>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</si>
  <si>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</si>
  <si>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</si>
  <si>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</si>
  <si>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</si>
  <si>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</si>
  <si>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</si>
  <si>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</si>
  <si>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</si>
  <si>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</si>
  <si>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</si>
  <si>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</si>
  <si>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</si>
  <si>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</si>
  <si>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</si>
  <si>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</si>
  <si>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</si>
  <si>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</si>
  <si>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</si>
  <si>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</si>
  <si>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</si>
  <si>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</si>
  <si>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</si>
  <si>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</si>
  <si>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</si>
  <si>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</si>
  <si>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</si>
  <si>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</si>
  <si>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</si>
  <si>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</si>
  <si>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</si>
  <si>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</si>
  <si>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</si>
  <si>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</si>
  <si>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</si>
  <si>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</si>
  <si>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</si>
  <si>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</si>
  <si>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</si>
  <si>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</si>
  <si>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</si>
  <si>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</si>
  <si>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</si>
  <si>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</si>
  <si>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</si>
  <si>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</si>
  <si>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</si>
  <si>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</si>
  <si>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</si>
  <si>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</si>
  <si>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</si>
  <si>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</si>
  <si>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</si>
  <si>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</si>
  <si>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</si>
  <si>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</si>
  <si>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</si>
  <si>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</si>
  <si>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</si>
  <si>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</si>
  <si>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</si>
  <si>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</si>
  <si>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</si>
  <si>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</si>
  <si>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</si>
  <si>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</si>
  <si>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</si>
  <si>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</si>
  <si>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</si>
  <si>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</si>
  <si>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</si>
  <si>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</si>
  <si>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</si>
  <si>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</si>
  <si>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</si>
  <si>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</si>
  <si>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</si>
  <si>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</si>
  <si>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</si>
  <si>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</si>
  <si>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</si>
  <si>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</si>
  <si>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</si>
  <si>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</si>
  <si>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</si>
  <si>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</si>
  <si>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</si>
  <si>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</si>
  <si>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</si>
  <si>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</si>
  <si>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</si>
  <si>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</si>
  <si>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</si>
  <si>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</si>
  <si>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</si>
  <si>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</si>
  <si>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</si>
  <si>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</si>
  <si>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</si>
  <si>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</si>
  <si>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</si>
  <si>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</si>
  <si>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</si>
  <si>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</si>
  <si>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</si>
  <si>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</si>
  <si>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</si>
  <si>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</si>
  <si>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</si>
  <si>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</si>
  <si>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</si>
  <si>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</si>
  <si>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</si>
  <si>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</si>
  <si>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</si>
  <si>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</si>
  <si>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</si>
  <si>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</si>
  <si>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</si>
  <si>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</si>
  <si>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</si>
  <si>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</si>
  <si>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</si>
  <si>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</si>
  <si>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</si>
  <si>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</si>
  <si>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</si>
  <si>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</si>
  <si>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</si>
  <si>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</si>
  <si>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</si>
  <si>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</si>
  <si>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</si>
  <si>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</si>
  <si>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</si>
  <si>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</si>
  <si>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</si>
  <si>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</si>
  <si>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</si>
  <si>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</si>
  <si>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</si>
  <si>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</si>
  <si>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</si>
  <si>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</si>
  <si>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</si>
  <si>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</si>
  <si>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</si>
  <si>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</si>
  <si>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</si>
  <si>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</si>
  <si>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</si>
  <si>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</si>
  <si>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</si>
  <si>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</si>
  <si>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</si>
  <si>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</si>
  <si>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</si>
  <si>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</si>
  <si>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</si>
  <si>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</si>
  <si>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</si>
  <si>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</si>
  <si>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</si>
  <si>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</si>
  <si>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</si>
  <si>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</si>
  <si>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</si>
  <si>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</si>
  <si>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</si>
  <si>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</si>
  <si>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</si>
  <si>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</si>
  <si>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</si>
  <si>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</si>
  <si>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</si>
  <si>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</si>
  <si>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</si>
  <si>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</si>
  <si>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</si>
  <si>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</si>
  <si>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</si>
  <si>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</si>
  <si>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</si>
  <si>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</si>
  <si>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</si>
  <si>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</si>
  <si>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</si>
  <si>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</si>
  <si>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</si>
  <si>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</si>
  <si>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</si>
  <si>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</si>
  <si>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</si>
  <si>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</si>
  <si>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</si>
  <si>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</si>
  <si>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</si>
  <si>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</si>
  <si>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</si>
  <si>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</si>
  <si>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</si>
  <si>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</si>
  <si>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</si>
  <si>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</si>
  <si>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</si>
  <si>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</si>
  <si>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</si>
  <si>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</si>
  <si>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</si>
  <si>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</si>
  <si>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</si>
  <si>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</si>
  <si>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</si>
  <si>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</si>
  <si>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</si>
  <si>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</si>
  <si>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</si>
  <si>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</si>
  <si>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</si>
  <si>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</si>
  <si>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</si>
  <si>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</si>
  <si>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</si>
  <si>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</si>
  <si>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</si>
  <si>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</si>
  <si>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</si>
  <si>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</si>
  <si>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</si>
  <si>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</si>
  <si>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</si>
  <si>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</si>
  <si>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</si>
  <si>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</si>
  <si>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</si>
  <si>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</si>
  <si>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</si>
  <si>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</si>
  <si>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</si>
  <si>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</si>
  <si>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</si>
  <si>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</si>
  <si>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</si>
  <si>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</si>
  <si>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</si>
  <si>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</si>
  <si>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</si>
  <si>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</si>
  <si>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</si>
  <si>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</si>
  <si>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</si>
  <si>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</si>
  <si>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</si>
  <si>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</si>
  <si>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</si>
  <si>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</si>
  <si>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</si>
  <si>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</si>
  <si>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</si>
  <si>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</si>
  <si>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</si>
  <si>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</si>
  <si>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</si>
  <si>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</si>
  <si>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</si>
  <si>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</si>
  <si>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</si>
  <si>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</si>
  <si>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</si>
  <si>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</si>
  <si>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</si>
  <si>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</si>
  <si>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</si>
  <si>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</si>
  <si>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</si>
  <si>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</si>
  <si>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</si>
  <si>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</si>
  <si>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</si>
  <si>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</si>
  <si>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</si>
  <si>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</si>
  <si>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</si>
  <si>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</si>
  <si>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</si>
  <si>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</si>
  <si>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</si>
  <si>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</si>
  <si>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</si>
  <si>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</si>
  <si>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</si>
  <si>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</si>
  <si>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</si>
  <si>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</si>
  <si>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</si>
  <si>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</si>
  <si>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</si>
  <si>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</si>
  <si>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</si>
  <si>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</si>
  <si>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</si>
  <si>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</si>
  <si>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</si>
  <si>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</si>
  <si>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</si>
  <si>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</si>
  <si>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</si>
  <si>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</si>
  <si>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</si>
  <si>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</si>
  <si>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</si>
  <si>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</si>
  <si>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</si>
  <si>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</si>
  <si>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</si>
  <si>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</si>
  <si>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</si>
  <si>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</si>
  <si>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</si>
  <si>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</si>
  <si>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</si>
  <si>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</si>
  <si>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</si>
  <si>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</si>
  <si>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</si>
  <si>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</si>
  <si>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</si>
  <si>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</si>
  <si>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</si>
  <si>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</si>
  <si>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</si>
  <si>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</si>
  <si>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</si>
  <si>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</si>
  <si>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</si>
  <si>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</si>
  <si>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</si>
  <si>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</si>
  <si>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</si>
  <si>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</si>
  <si>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</si>
  <si>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</si>
  <si>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</si>
  <si>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</si>
  <si>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</si>
  <si>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</si>
  <si>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</si>
  <si>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</si>
  <si>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</si>
  <si>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</si>
  <si>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</si>
  <si>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</si>
  <si>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</si>
  <si>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</si>
  <si>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</si>
  <si>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</si>
  <si>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</si>
  <si>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</si>
  <si>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</si>
  <si>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</si>
  <si>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</si>
  <si>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</si>
  <si>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</si>
  <si>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</si>
  <si>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</si>
  <si>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</si>
  <si>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</si>
  <si>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</si>
  <si>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</si>
  <si>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</si>
  <si>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</si>
  <si>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</si>
  <si>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</si>
  <si>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</si>
  <si>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</si>
  <si>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</si>
  <si>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</si>
  <si>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</si>
  <si>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</si>
  <si>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</si>
  <si>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</si>
  <si>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</si>
  <si>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</si>
  <si>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</si>
  <si>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</si>
  <si>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</si>
  <si>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</si>
  <si>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</si>
  <si>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</si>
  <si>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</si>
  <si>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</si>
  <si>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</si>
  <si>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</si>
  <si>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</si>
  <si>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</si>
  <si>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</si>
  <si>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</si>
  <si>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</si>
  <si>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</si>
  <si>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</si>
  <si>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</si>
  <si>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</si>
  <si>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</si>
  <si>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</si>
  <si>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</si>
  <si>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</si>
  <si>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</si>
  <si>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</si>
  <si>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</si>
  <si>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</si>
  <si>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</si>
  <si>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</si>
  <si>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</si>
  <si>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</si>
  <si>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</si>
  <si>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</si>
  <si>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</si>
  <si>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</si>
  <si>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</si>
  <si>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</si>
  <si>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</si>
  <si>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</si>
  <si>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</si>
  <si>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</si>
  <si>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</si>
  <si>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</si>
  <si>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</si>
  <si>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</si>
  <si>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</si>
  <si>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</si>
  <si>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</si>
  <si>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</si>
  <si>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</si>
  <si>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</si>
  <si>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</si>
  <si>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</si>
  <si>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</si>
  <si>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</si>
  <si>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</si>
  <si>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</si>
  <si>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</si>
  <si>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</si>
  <si>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</si>
  <si>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</si>
  <si>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</si>
  <si>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</si>
  <si>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</si>
  <si>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</si>
  <si>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</si>
  <si>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</si>
  <si>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</si>
  <si>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</si>
  <si>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</si>
  <si>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</si>
  <si>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</si>
  <si>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</si>
  <si>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</si>
  <si>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</si>
  <si>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</si>
  <si>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</si>
  <si>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</si>
  <si>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</si>
  <si>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</si>
  <si>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</si>
  <si>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</si>
  <si>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</si>
  <si>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</si>
  <si>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</si>
  <si>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</si>
  <si>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</si>
  <si>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</si>
  <si>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</si>
  <si>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</si>
  <si>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</si>
  <si>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</si>
  <si>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</si>
  <si>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</si>
  <si>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</si>
  <si>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</si>
  <si>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</si>
  <si>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</si>
  <si>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</si>
  <si>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</si>
  <si>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</si>
  <si>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</si>
  <si>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</si>
  <si>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</si>
  <si>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</si>
  <si>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</si>
  <si>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</si>
  <si>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</si>
  <si>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</si>
  <si>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</si>
  <si>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</si>
  <si>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</si>
  <si>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</si>
  <si>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</si>
  <si>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</si>
  <si>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</si>
  <si>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</si>
  <si>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</si>
  <si>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</si>
  <si>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</si>
  <si>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</si>
  <si>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</si>
  <si>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</si>
  <si>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</si>
  <si>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</si>
  <si>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</si>
  <si>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</si>
  <si>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</si>
  <si>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</si>
  <si>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</si>
  <si>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</si>
  <si>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</si>
  <si>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</si>
  <si>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</si>
  <si>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</si>
  <si>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</si>
  <si>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</si>
  <si>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</si>
  <si>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</si>
  <si>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</si>
  <si>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</si>
  <si>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</si>
  <si>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</si>
  <si>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</si>
  <si>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</si>
  <si>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</si>
  <si>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</si>
  <si>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</si>
  <si>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</si>
  <si>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</si>
  <si>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</si>
  <si>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</si>
  <si>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</si>
  <si>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</si>
  <si>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</si>
  <si>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</si>
  <si>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</si>
  <si>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</si>
  <si>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</si>
  <si>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</si>
  <si>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</si>
  <si>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</si>
  <si>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</si>
  <si>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</si>
  <si>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</si>
  <si>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</si>
  <si>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</si>
  <si>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</si>
  <si>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</si>
  <si>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</si>
  <si>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</si>
  <si>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</si>
  <si>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</si>
  <si>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</si>
  <si>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</si>
  <si>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</si>
  <si>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</si>
  <si>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</si>
  <si>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</si>
  <si>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</si>
  <si>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</si>
  <si>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</si>
  <si>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</si>
  <si>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</si>
  <si>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</si>
  <si>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</si>
  <si>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</si>
  <si>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</si>
  <si>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</si>
  <si>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</si>
  <si>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</si>
  <si>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</si>
  <si>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</si>
  <si>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</si>
  <si>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</si>
  <si>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</si>
  <si>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</si>
  <si>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</si>
  <si>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</si>
  <si>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</si>
  <si>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</si>
  <si>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</si>
  <si>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</si>
  <si>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</si>
  <si>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</si>
  <si>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</si>
  <si>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</si>
  <si>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</si>
  <si>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</si>
  <si>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</si>
  <si>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</si>
  <si>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</si>
  <si>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</si>
  <si>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</si>
  <si>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</si>
  <si>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</si>
  <si>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</si>
  <si>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</si>
  <si>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</si>
  <si>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</si>
  <si>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</si>
  <si>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</si>
  <si>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</si>
  <si>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</si>
  <si>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</si>
  <si>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</si>
  <si>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</si>
  <si>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</si>
  <si>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</si>
  <si>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</si>
  <si>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</si>
  <si>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</si>
  <si>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</si>
  <si>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</si>
  <si>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</si>
  <si>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</si>
  <si>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</si>
  <si>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</si>
  <si>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</si>
  <si>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</si>
  <si>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</si>
  <si>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</si>
  <si>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</si>
  <si>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</si>
  <si>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</si>
  <si>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</si>
  <si>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</si>
  <si>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</si>
  <si>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</si>
  <si>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</si>
  <si>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</si>
  <si>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</si>
  <si>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</si>
  <si>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</si>
  <si>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</si>
  <si>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</si>
  <si>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</si>
  <si>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</si>
  <si>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</si>
  <si>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</si>
  <si>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</si>
  <si>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</si>
  <si>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</si>
  <si>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</si>
  <si>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</si>
  <si>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</si>
  <si>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</si>
  <si>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</si>
  <si>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</si>
  <si>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</si>
  <si>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</si>
  <si>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</si>
  <si>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</si>
  <si>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</si>
  <si>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</si>
  <si>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</si>
  <si>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</si>
  <si>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</si>
  <si>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</si>
  <si>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</si>
  <si>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</si>
  <si>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</si>
  <si>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</si>
  <si>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</si>
  <si>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</si>
  <si>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</si>
  <si>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</si>
  <si>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</si>
  <si>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</si>
  <si>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</si>
  <si>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</si>
  <si>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</si>
  <si>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</si>
  <si>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</si>
  <si>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</si>
  <si>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</si>
  <si>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</si>
  <si>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</si>
  <si>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</si>
  <si>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</si>
  <si>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</si>
  <si>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</si>
  <si>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</si>
  <si>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</si>
  <si>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</si>
  <si>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</si>
  <si>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</si>
  <si>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</si>
  <si>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</si>
  <si>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</si>
  <si>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</si>
  <si>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</si>
  <si>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</si>
  <si>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</si>
  <si>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</si>
  <si>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</si>
  <si>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</si>
  <si>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</si>
  <si>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</si>
  <si>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</si>
  <si>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</si>
  <si>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</si>
  <si>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</si>
  <si>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</si>
  <si>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</si>
  <si>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</si>
  <si>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</si>
  <si>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</si>
  <si>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</si>
  <si>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</si>
  <si>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</si>
  <si>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</si>
  <si>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</si>
  <si>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</si>
  <si>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</si>
  <si>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</si>
  <si>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</si>
  <si>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</si>
  <si>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</si>
  <si>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</si>
  <si>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</si>
  <si>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</si>
  <si>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</si>
  <si>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</si>
  <si>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</si>
  <si>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</si>
  <si>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</si>
  <si>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</si>
  <si>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</si>
  <si>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</si>
  <si>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</si>
  <si>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</si>
  <si>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</si>
  <si>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</si>
  <si>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</si>
  <si>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</si>
  <si>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</si>
  <si>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</si>
  <si>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</si>
  <si>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</si>
  <si>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</si>
  <si>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</si>
  <si>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</si>
  <si>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</si>
  <si>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</si>
  <si>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</si>
  <si>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</si>
  <si>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</si>
  <si>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</si>
  <si>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</si>
  <si>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</si>
  <si>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</si>
  <si>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</si>
  <si>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</si>
  <si>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</si>
  <si>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</si>
  <si>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</si>
  <si>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</si>
  <si>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</si>
  <si>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</si>
  <si>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</si>
  <si>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</si>
  <si>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</si>
  <si>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</si>
  <si>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</si>
  <si>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</si>
  <si>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</si>
  <si>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</si>
  <si>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</si>
  <si>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</si>
  <si>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</si>
  <si>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</si>
  <si>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</si>
  <si>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</si>
  <si>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</si>
  <si>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</si>
  <si>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</si>
  <si>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</si>
  <si>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</si>
  <si>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</si>
  <si>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</si>
  <si>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</si>
  <si>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</si>
  <si>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</si>
  <si>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</si>
  <si>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</si>
  <si>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</si>
  <si>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</si>
  <si>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</si>
  <si>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</si>
  <si>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</si>
  <si>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</si>
  <si>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</si>
  <si>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</si>
  <si>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</si>
  <si>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</si>
  <si>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</si>
  <si>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</si>
  <si>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</si>
  <si>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</si>
  <si>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</si>
  <si>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</si>
  <si>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</si>
  <si>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</si>
  <si>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</si>
  <si>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</si>
  <si>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</si>
  <si>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</si>
  <si>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</si>
  <si>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</si>
  <si>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</si>
  <si>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</si>
  <si>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</si>
  <si>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</si>
  <si>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</si>
  <si>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</si>
  <si>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</si>
  <si>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</si>
  <si>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</si>
  <si>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</si>
  <si>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</si>
  <si>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</si>
  <si>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</si>
  <si>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</si>
  <si>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</si>
  <si>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</si>
  <si>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</si>
  <si>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</si>
  <si>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</si>
  <si>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</si>
  <si>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</si>
  <si>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</si>
  <si>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</si>
  <si>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</si>
  <si>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</si>
  <si>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</si>
  <si>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</si>
  <si>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</si>
  <si>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</si>
  <si>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</si>
  <si>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</si>
  <si>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</si>
  <si>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</si>
  <si>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</si>
  <si>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</si>
  <si>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</si>
  <si>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</si>
  <si>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</si>
  <si>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</si>
  <si>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</si>
  <si>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</si>
  <si>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</si>
  <si>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</si>
  <si>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</si>
  <si>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</si>
  <si>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</si>
  <si>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</si>
  <si>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</si>
  <si>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</si>
  <si>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</si>
  <si>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</si>
  <si>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</si>
  <si>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</si>
  <si>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</si>
  <si>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</si>
  <si>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</si>
  <si>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</si>
  <si>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</si>
  <si>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</si>
  <si>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</si>
  <si>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</si>
  <si>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</si>
  <si>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</si>
  <si>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</si>
  <si>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</si>
  <si>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</si>
  <si>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</si>
  <si>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</si>
  <si>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</si>
  <si>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</si>
  <si>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</si>
  <si>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</si>
  <si>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</si>
  <si>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</si>
  <si>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</si>
  <si>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</si>
  <si>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</si>
  <si>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</si>
  <si>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</si>
  <si>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</si>
  <si>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</si>
  <si>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</si>
  <si>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</si>
  <si>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</si>
  <si>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</si>
  <si>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</si>
  <si>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</si>
  <si>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</si>
  <si>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</si>
  <si>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</si>
  <si>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</si>
  <si>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</si>
  <si>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</si>
  <si>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</si>
  <si>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</si>
  <si>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</si>
  <si>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</si>
  <si>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</si>
  <si>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</si>
  <si>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</si>
  <si>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</si>
  <si>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</si>
  <si>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</si>
  <si>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</si>
  <si>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</si>
  <si>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</si>
  <si>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</si>
  <si>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</si>
  <si>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</si>
  <si>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</si>
  <si>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</si>
  <si>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</si>
  <si>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</si>
  <si>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</si>
  <si>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</si>
  <si>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</si>
  <si>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</si>
  <si>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</si>
  <si>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</si>
  <si>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</si>
  <si>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</si>
  <si>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</si>
  <si>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</si>
  <si>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</si>
  <si>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</si>
  <si>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</si>
  <si>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</si>
  <si>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</si>
  <si>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</si>
  <si>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</si>
  <si>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</si>
  <si>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</si>
  <si>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</si>
  <si>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</si>
  <si>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</si>
  <si>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</si>
  <si>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</si>
  <si>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</si>
  <si>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</si>
  <si>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</si>
  <si>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</si>
  <si>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</si>
  <si>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</si>
  <si>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</si>
  <si>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</si>
  <si>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</si>
  <si>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</si>
  <si>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</si>
  <si>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</si>
  <si>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</si>
  <si>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</si>
  <si>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</si>
  <si>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</si>
  <si>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</si>
  <si>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</si>
  <si>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</si>
  <si>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</si>
  <si>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</si>
  <si>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</si>
  <si>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</si>
  <si>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</si>
  <si>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</si>
  <si>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</si>
  <si>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</si>
  <si>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</si>
  <si>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</si>
  <si>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</si>
  <si>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</si>
  <si>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</si>
  <si>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</si>
  <si>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</si>
  <si>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</si>
  <si>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</si>
  <si>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</si>
  <si>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</si>
  <si>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</si>
  <si>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</si>
  <si>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</si>
  <si>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</si>
  <si>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</si>
  <si>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</si>
  <si>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</si>
  <si>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</si>
  <si>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</si>
  <si>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</si>
  <si>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</si>
  <si>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</si>
  <si>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</si>
  <si>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</si>
  <si>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</si>
  <si>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</si>
  <si>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</si>
  <si>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</si>
  <si>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</si>
  <si>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</si>
  <si>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</si>
  <si>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</si>
  <si>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</si>
  <si>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</si>
  <si>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</si>
  <si>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</si>
  <si>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</si>
  <si>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</si>
  <si>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</si>
  <si>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</si>
  <si>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</si>
  <si>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</si>
  <si>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</si>
  <si>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</si>
  <si>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</si>
  <si>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</si>
  <si>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</si>
  <si>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</si>
  <si>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</si>
  <si>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</si>
  <si>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</si>
  <si>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</si>
  <si>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</si>
  <si>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</si>
  <si>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</si>
  <si>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</si>
  <si>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</si>
  <si>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</si>
  <si>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</si>
  <si>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</si>
  <si>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</si>
  <si>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</si>
  <si>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</si>
  <si>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</si>
  <si>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</si>
  <si>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</si>
  <si>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</si>
  <si>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</si>
  <si>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</si>
  <si>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</si>
  <si>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</si>
  <si>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</si>
  <si>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</si>
  <si>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</si>
  <si>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</si>
  <si>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</si>
  <si>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</si>
  <si>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</si>
  <si>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</si>
  <si>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</si>
  <si>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</si>
  <si>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</si>
  <si>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</si>
  <si>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</si>
  <si>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</si>
  <si>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</si>
  <si>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</si>
  <si>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</si>
  <si>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</si>
  <si>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</si>
  <si>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</si>
  <si>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</si>
  <si>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</si>
  <si>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</si>
  <si>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</si>
  <si>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</si>
  <si>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</si>
  <si>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</si>
  <si>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</si>
  <si>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</si>
  <si>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</si>
  <si>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</si>
  <si>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</si>
  <si>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</si>
  <si>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</si>
  <si>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</si>
  <si>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</si>
  <si>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</si>
  <si>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</si>
  <si>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</si>
  <si>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</si>
  <si>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</si>
  <si>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</si>
  <si>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</si>
  <si>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</si>
  <si>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</si>
  <si>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</si>
  <si>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</si>
  <si>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</si>
  <si>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</si>
  <si>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</si>
  <si>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</si>
  <si>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</si>
  <si>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</si>
  <si>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</si>
  <si>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</si>
  <si>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</si>
  <si>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</si>
  <si>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</si>
  <si>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</si>
  <si>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</si>
  <si>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</si>
  <si>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</si>
  <si>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</si>
  <si>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</si>
  <si>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</si>
  <si>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</si>
  <si>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</si>
  <si>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</si>
  <si>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</si>
  <si>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</si>
  <si>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</si>
  <si>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</si>
  <si>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</si>
  <si>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</si>
  <si>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</si>
  <si>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</si>
  <si>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</si>
  <si>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</si>
  <si>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</si>
  <si>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</si>
  <si>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</si>
  <si>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</si>
  <si>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</si>
  <si>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</si>
  <si>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</si>
  <si>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</si>
  <si>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</si>
  <si>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</si>
  <si>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</si>
  <si>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</si>
  <si>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</si>
  <si>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</si>
  <si>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</si>
  <si>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</si>
  <si>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</si>
  <si>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</si>
  <si>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</si>
  <si>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</si>
  <si>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</si>
  <si>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</si>
  <si>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</si>
  <si>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</si>
  <si>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</si>
  <si>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</si>
  <si>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</si>
  <si>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</si>
  <si>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</si>
  <si>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</si>
  <si>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</si>
  <si>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</si>
  <si>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</si>
  <si>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</si>
  <si>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</si>
  <si>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</si>
  <si>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</si>
  <si>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</si>
  <si>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</si>
  <si>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</si>
  <si>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</si>
  <si>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</si>
  <si>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</si>
  <si>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</si>
  <si>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</si>
  <si>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</si>
  <si>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</si>
  <si>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</si>
  <si>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</si>
  <si>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</si>
  <si>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</si>
  <si>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</si>
  <si>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</si>
  <si>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</si>
  <si>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</si>
  <si>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</si>
  <si>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</si>
  <si>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</si>
  <si>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</si>
  <si>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</si>
  <si>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</si>
  <si>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</si>
  <si>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</si>
  <si>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</si>
  <si>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</si>
  <si>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</si>
  <si>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</si>
  <si>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</si>
  <si>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</si>
  <si>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</si>
  <si>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</si>
  <si>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</si>
  <si>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</si>
  <si>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</si>
  <si>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</si>
  <si>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</si>
  <si>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</si>
  <si>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</si>
  <si>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</si>
  <si>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</si>
  <si>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</si>
  <si>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</si>
  <si>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</si>
  <si>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</si>
  <si>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</si>
  <si>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</si>
  <si>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</si>
  <si>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</si>
  <si>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</si>
  <si>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</si>
  <si>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</si>
  <si>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</si>
  <si>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</si>
  <si>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</si>
  <si>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</si>
  <si>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</si>
  <si>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</si>
  <si>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</si>
  <si>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</si>
  <si>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</si>
  <si>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</si>
  <si>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</si>
  <si>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</si>
  <si>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</si>
  <si>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</si>
  <si>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</si>
  <si>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</si>
  <si>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</si>
  <si>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</si>
  <si>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</si>
  <si>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</si>
  <si>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</si>
  <si>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</si>
  <si>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</si>
  <si>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</si>
  <si>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</si>
  <si>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</si>
  <si>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</si>
  <si>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</si>
  <si>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</si>
  <si>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</si>
  <si>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</si>
  <si>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</si>
  <si>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</si>
  <si>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</si>
  <si>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</si>
  <si>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</si>
  <si>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</si>
  <si>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</si>
  <si>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</si>
  <si>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</si>
  <si>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</si>
  <si>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</si>
  <si>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</si>
  <si>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</si>
  <si>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</si>
  <si>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</si>
  <si>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</si>
  <si>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</si>
  <si>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</si>
  <si>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</si>
  <si>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</si>
  <si>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</si>
  <si>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</si>
  <si>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</si>
  <si>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</si>
  <si>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</si>
  <si>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</si>
  <si>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</si>
  <si>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</si>
  <si>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</si>
  <si>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</si>
  <si>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</si>
  <si>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</si>
  <si>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</si>
  <si>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</si>
  <si>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</si>
  <si>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</si>
  <si>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</si>
  <si>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</si>
  <si>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</si>
  <si>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</si>
  <si>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</si>
  <si>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</si>
  <si>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</si>
  <si>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</si>
  <si>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</si>
  <si>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</si>
  <si>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</si>
  <si>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</si>
  <si>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</si>
  <si>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</si>
  <si>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</si>
  <si>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</si>
  <si>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</si>
  <si>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</si>
  <si>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</si>
  <si>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</si>
  <si>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</si>
  <si>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</si>
  <si>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</si>
  <si>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</si>
  <si>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</si>
  <si>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</si>
  <si>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</si>
  <si>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</si>
  <si>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</si>
  <si>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</si>
  <si>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</si>
  <si>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</si>
  <si>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</si>
  <si>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</si>
  <si>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</si>
  <si>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</si>
  <si>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</si>
  <si>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</si>
  <si>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</si>
  <si>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</si>
  <si>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</si>
  <si>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</si>
  <si>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</si>
  <si>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</si>
  <si>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</si>
  <si>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</si>
  <si>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</si>
  <si>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</si>
  <si>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</si>
  <si>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</si>
  <si>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</si>
  <si>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</si>
  <si>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</si>
  <si>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</si>
  <si>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</si>
  <si>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</si>
  <si>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</si>
  <si>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</si>
  <si>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</si>
  <si>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</si>
  <si>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</si>
  <si>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</si>
  <si>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</si>
  <si>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</si>
  <si>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</si>
  <si>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</si>
  <si>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</si>
  <si>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</si>
  <si>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</si>
  <si>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</si>
  <si>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</si>
  <si>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</si>
  <si>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</si>
  <si>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</si>
  <si>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</si>
  <si>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</si>
  <si>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</si>
  <si>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</si>
  <si>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</si>
  <si>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</si>
  <si>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</si>
  <si>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</si>
  <si>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</si>
  <si>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</si>
  <si>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</si>
  <si>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</si>
  <si>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</si>
  <si>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</si>
  <si>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</si>
  <si>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</si>
  <si>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</si>
  <si>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</si>
  <si>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</si>
  <si>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</si>
  <si>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</si>
  <si>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</si>
  <si>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</si>
  <si>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</si>
  <si>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</si>
  <si>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</si>
  <si>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</si>
  <si>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</si>
  <si>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</si>
  <si>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</si>
  <si>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</si>
  <si>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</si>
  <si>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</si>
  <si>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</si>
  <si>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</si>
  <si>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</si>
  <si>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</si>
  <si>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</si>
  <si>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</si>
  <si>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</si>
  <si>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</si>
  <si>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</si>
  <si>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</si>
  <si>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</si>
  <si>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</si>
  <si>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</si>
  <si>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</si>
  <si>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</si>
  <si>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</si>
  <si>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</si>
  <si>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</si>
  <si>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</si>
  <si>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</si>
  <si>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</si>
  <si>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</si>
  <si>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</si>
  <si>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</si>
  <si>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</si>
  <si>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</si>
  <si>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</si>
  <si>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</si>
  <si>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</si>
  <si>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</si>
  <si>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</si>
  <si>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</si>
  <si>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</si>
  <si>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</si>
  <si>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</si>
  <si>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</si>
  <si>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</si>
  <si>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</si>
  <si>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</si>
  <si>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</si>
  <si>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</si>
  <si>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</si>
  <si>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</si>
  <si>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</si>
  <si>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</si>
  <si>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</si>
  <si>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</si>
  <si>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</si>
  <si>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</si>
  <si>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</si>
  <si>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</si>
  <si>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</si>
  <si>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</si>
  <si>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</si>
  <si>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</si>
  <si>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</si>
  <si>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</si>
  <si>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</si>
  <si>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</si>
  <si>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</si>
  <si>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</si>
  <si>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</si>
  <si>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</si>
  <si>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</si>
  <si>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</si>
  <si>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</si>
  <si>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</si>
  <si>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</si>
  <si>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</si>
  <si>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</si>
  <si>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</si>
  <si>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</si>
  <si>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</si>
  <si>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</si>
  <si>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</si>
  <si>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</si>
  <si>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</si>
  <si>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</si>
  <si>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</si>
  <si>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</si>
  <si>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</si>
  <si>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</si>
  <si>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</si>
  <si>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</si>
  <si>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</si>
  <si>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</si>
  <si>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</si>
  <si>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</si>
  <si>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</si>
  <si>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</si>
  <si>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</si>
  <si>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</si>
  <si>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</si>
  <si>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</si>
  <si>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</si>
  <si>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</si>
  <si>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</si>
  <si>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</si>
  <si>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</si>
  <si>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</si>
  <si>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</si>
  <si>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</si>
  <si>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</si>
  <si>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</si>
  <si>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</si>
  <si>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</si>
  <si>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</si>
  <si>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</si>
  <si>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</si>
  <si>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</si>
  <si>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</si>
  <si>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</si>
  <si>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</si>
  <si>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</si>
  <si>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</si>
  <si>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</si>
  <si>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</si>
  <si>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</si>
  <si>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</si>
  <si>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</si>
  <si>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</si>
  <si>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</si>
  <si>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</si>
  <si>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</si>
  <si>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</si>
  <si>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</si>
  <si>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</si>
  <si>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</si>
  <si>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</si>
  <si>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</si>
  <si>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</si>
  <si>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</si>
  <si>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</si>
  <si>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</si>
  <si>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</si>
  <si>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</si>
  <si>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</si>
  <si>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</si>
  <si>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</si>
  <si>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</si>
  <si>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</si>
  <si>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</si>
  <si>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</si>
  <si>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</si>
  <si>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</si>
  <si>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</si>
  <si>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</si>
  <si>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</si>
  <si>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</si>
  <si>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</si>
  <si>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</si>
  <si>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</si>
  <si>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</si>
  <si>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</si>
  <si>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</si>
  <si>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</si>
  <si>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</si>
  <si>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</si>
  <si>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</si>
  <si>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</si>
  <si>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</si>
  <si>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</si>
  <si>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</si>
  <si>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</si>
  <si>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</si>
  <si>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</si>
  <si>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</si>
  <si>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</si>
  <si>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</si>
  <si>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</si>
  <si>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</si>
  <si>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</si>
  <si>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</si>
  <si>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</si>
  <si>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</si>
  <si>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</si>
  <si>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</si>
  <si>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</si>
  <si>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</si>
  <si>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</si>
  <si>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</si>
  <si>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</si>
  <si>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</si>
  <si>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</si>
  <si>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</si>
  <si>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</si>
  <si>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</si>
  <si>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</si>
  <si>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</si>
  <si>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</si>
  <si>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</si>
  <si>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</si>
  <si>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</si>
  <si>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</si>
  <si>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</si>
  <si>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</si>
  <si>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</si>
  <si>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</si>
  <si>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</si>
  <si>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</si>
  <si>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</si>
  <si>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</si>
  <si>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</si>
  <si>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</si>
  <si>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</si>
  <si>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</si>
  <si>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</si>
  <si>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</si>
  <si>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</si>
  <si>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</si>
  <si>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</si>
  <si>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</si>
  <si>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</si>
  <si>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</si>
  <si>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</si>
  <si>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</si>
  <si>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</si>
  <si>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</si>
  <si>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</si>
  <si>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</si>
  <si>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</si>
  <si>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</si>
  <si>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</si>
  <si>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</si>
  <si>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</si>
  <si>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</si>
  <si>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</si>
  <si>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</si>
  <si>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</si>
  <si>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</si>
  <si>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</si>
  <si>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</si>
  <si>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</si>
  <si>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</si>
  <si>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</si>
  <si>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</si>
  <si>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</si>
  <si>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</si>
  <si>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</si>
  <si>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</si>
  <si>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</si>
  <si>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</si>
  <si>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</si>
  <si>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</si>
  <si>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</si>
  <si>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</si>
  <si>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</si>
  <si>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</si>
  <si>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</si>
  <si>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</si>
  <si>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</si>
  <si>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</si>
  <si>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</si>
  <si>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</si>
  <si>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</si>
  <si>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</si>
  <si>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</si>
  <si>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</si>
  <si>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</si>
  <si>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</si>
  <si>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</si>
  <si>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</si>
  <si>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</si>
  <si>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</si>
  <si>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</si>
  <si>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</si>
  <si>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</si>
  <si>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</si>
  <si>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</si>
  <si>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</si>
  <si>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</si>
  <si>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</si>
  <si>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</si>
  <si>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</si>
  <si>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</si>
  <si>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</si>
  <si>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</si>
  <si>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</si>
  <si>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</si>
  <si>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</si>
  <si>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</si>
  <si>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</si>
  <si>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</si>
  <si>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</si>
  <si>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</si>
  <si>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</si>
  <si>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</si>
  <si>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</si>
  <si>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</si>
  <si>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</si>
  <si>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</si>
  <si>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</si>
  <si>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</si>
  <si>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</si>
  <si>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</si>
  <si>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</si>
  <si>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</si>
  <si>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</si>
  <si>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</si>
  <si>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</si>
  <si>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</si>
  <si>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</si>
  <si>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</si>
  <si>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</si>
  <si>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</si>
  <si>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</si>
  <si>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</si>
  <si>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</si>
  <si>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</si>
  <si>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</si>
  <si>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</si>
  <si>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</si>
  <si>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</si>
  <si>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</si>
  <si>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</si>
  <si>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</si>
  <si>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</si>
  <si>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</si>
  <si>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</si>
  <si>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</si>
  <si>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</si>
  <si>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</si>
  <si>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</si>
  <si>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</si>
  <si>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</si>
  <si>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</si>
  <si>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</si>
  <si>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</si>
  <si>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</si>
  <si>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</si>
  <si>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</si>
  <si>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</si>
  <si>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</si>
  <si>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</si>
  <si>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</si>
  <si>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</si>
  <si>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</si>
  <si>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</si>
  <si>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</si>
  <si>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</si>
  <si>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</si>
  <si>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</si>
  <si>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</si>
  <si>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</si>
  <si>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</si>
  <si>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</si>
  <si>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</si>
  <si>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</si>
  <si>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</si>
  <si>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</si>
  <si>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</si>
  <si>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</si>
  <si>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</si>
  <si>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</si>
  <si>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</si>
  <si>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</si>
  <si>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</si>
  <si>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</si>
  <si>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</si>
  <si>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</si>
  <si>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</si>
  <si>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</si>
  <si>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</si>
  <si>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</si>
  <si>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</si>
  <si>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</si>
  <si>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</si>
  <si>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</si>
  <si>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</si>
  <si>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</si>
  <si>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</si>
  <si>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</si>
  <si>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</si>
  <si>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</si>
  <si>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</si>
  <si>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</si>
  <si>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</si>
  <si>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</si>
  <si>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</si>
  <si>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</si>
  <si>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</si>
  <si>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</si>
  <si>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</si>
  <si>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</si>
  <si>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</si>
  <si>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</si>
  <si>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</si>
  <si>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</si>
  <si>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</si>
  <si>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</si>
  <si>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</si>
  <si>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</si>
  <si>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</si>
  <si>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</si>
  <si>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</si>
  <si>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</si>
  <si>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</si>
  <si>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</si>
  <si>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</si>
  <si>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</si>
  <si>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</si>
  <si>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</si>
  <si>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</si>
  <si>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</si>
  <si>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</si>
  <si>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</si>
  <si>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</si>
  <si>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</si>
  <si>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</si>
  <si>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</si>
  <si>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</si>
  <si>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</si>
  <si>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</si>
  <si>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</si>
  <si>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</si>
  <si>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</si>
  <si>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</si>
  <si>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</si>
  <si>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</si>
  <si>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</si>
  <si>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</si>
  <si>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</si>
  <si>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</si>
  <si>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</si>
  <si>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</si>
  <si>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</si>
  <si>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</si>
  <si>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</si>
  <si>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</si>
  <si>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</si>
  <si>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</si>
  <si>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</si>
  <si>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</si>
  <si>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</si>
  <si>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</si>
  <si>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</si>
  <si>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</si>
  <si>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</si>
  <si>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</si>
  <si>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</si>
  <si>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</si>
  <si>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</si>
  <si>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</si>
  <si>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</si>
  <si>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</si>
  <si>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</si>
  <si>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</si>
  <si>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</si>
  <si>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</si>
  <si>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</si>
  <si>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</si>
  <si>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</si>
  <si>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</si>
  <si>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</si>
  <si>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</si>
  <si>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</si>
  <si>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</si>
  <si>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</si>
  <si>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</si>
  <si>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</si>
  <si>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</si>
  <si>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</si>
  <si>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</si>
  <si>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</si>
  <si>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</si>
  <si>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</si>
  <si>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</si>
  <si>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</si>
  <si>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</si>
  <si>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</si>
  <si>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</si>
  <si>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</si>
  <si>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</si>
  <si>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</si>
  <si>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</si>
  <si>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</si>
  <si>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</si>
  <si>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</si>
  <si>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</si>
  <si>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</si>
  <si>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</si>
  <si>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</si>
  <si>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</si>
  <si>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</si>
  <si>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</si>
  <si>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</si>
  <si>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</si>
  <si>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</si>
  <si>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</si>
  <si>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</si>
  <si>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</si>
  <si>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</si>
  <si>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</si>
  <si>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</si>
  <si>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</si>
  <si>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</si>
  <si>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</si>
  <si>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</si>
  <si>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</si>
  <si>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</si>
  <si>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</si>
  <si>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</si>
  <si>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</si>
  <si>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</si>
  <si>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</si>
  <si>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</si>
  <si>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</si>
  <si>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</si>
  <si>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</si>
  <si>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</si>
  <si>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</si>
  <si>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</si>
  <si>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</si>
  <si>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</si>
  <si>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</si>
  <si>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</si>
  <si>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</si>
  <si>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</si>
  <si>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</si>
  <si>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</si>
  <si>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</si>
  <si>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</si>
  <si>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</si>
  <si>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</si>
  <si>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</si>
  <si>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</si>
  <si>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</si>
  <si>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</si>
  <si>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</si>
  <si>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</si>
  <si>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</si>
  <si>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</si>
  <si>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</si>
  <si>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</si>
  <si>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</si>
  <si>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</si>
  <si>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</si>
  <si>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</si>
  <si>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</si>
  <si>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</si>
  <si>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</si>
  <si>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</si>
  <si>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</si>
  <si>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</si>
  <si>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</si>
  <si>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</si>
  <si>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</si>
  <si>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</si>
  <si>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</si>
  <si>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</si>
  <si>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</si>
  <si>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</si>
  <si>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</si>
  <si>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</si>
  <si>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</si>
  <si>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</si>
  <si>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</si>
  <si>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</si>
  <si>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</si>
  <si>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</si>
  <si>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</si>
  <si>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</si>
  <si>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</si>
  <si>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</si>
  <si>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</si>
  <si>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</si>
  <si>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</si>
  <si>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</si>
  <si>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</si>
  <si>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</si>
  <si>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</si>
  <si>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</si>
  <si>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</si>
  <si>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</si>
  <si>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</si>
  <si>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</si>
  <si>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</si>
  <si>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</si>
  <si>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</si>
  <si>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</si>
  <si>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</si>
  <si>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</si>
  <si>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</si>
  <si>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</si>
  <si>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</si>
  <si>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</si>
  <si>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</si>
  <si>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</si>
  <si>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</si>
  <si>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</si>
  <si>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</si>
  <si>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</si>
  <si>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</si>
  <si>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</si>
  <si>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</si>
  <si>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</si>
  <si>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</si>
  <si>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</si>
  <si>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</si>
  <si>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</si>
  <si>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</si>
  <si>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</si>
  <si>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</si>
  <si>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</si>
  <si>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</si>
  <si>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</si>
  <si>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</si>
  <si>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</si>
  <si>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</si>
  <si>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</si>
  <si>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</si>
  <si>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</si>
  <si>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</si>
  <si>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</si>
  <si>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</si>
  <si>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</si>
  <si>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</si>
  <si>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</si>
  <si>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</si>
  <si>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</si>
  <si>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</si>
  <si>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</si>
  <si>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</si>
  <si>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</si>
  <si>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</si>
  <si>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</si>
  <si>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</si>
  <si>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</si>
  <si>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</si>
  <si>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</si>
  <si>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</si>
  <si>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</si>
  <si>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</si>
  <si>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</si>
  <si>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</si>
  <si>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</si>
  <si>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</si>
  <si>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</si>
  <si>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</si>
  <si>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</si>
  <si>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</si>
  <si>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</si>
  <si>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</si>
  <si>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</si>
  <si>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</si>
  <si>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</si>
  <si>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</si>
  <si>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</si>
  <si>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</si>
  <si>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</si>
  <si>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</si>
  <si>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</si>
  <si>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</si>
  <si>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</si>
  <si>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</si>
  <si>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</si>
  <si>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</si>
  <si>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</si>
  <si>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</si>
  <si>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</si>
  <si>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</si>
  <si>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</si>
  <si>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</si>
  <si>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</si>
  <si>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</si>
  <si>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</si>
  <si>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</si>
  <si>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</si>
  <si>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</si>
  <si>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</si>
  <si>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</si>
  <si>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</si>
  <si>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</si>
  <si>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</si>
  <si>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</si>
  <si>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</si>
  <si>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</si>
  <si>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</si>
  <si>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</si>
  <si>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</si>
  <si>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</si>
  <si>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</si>
  <si>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</si>
  <si>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</si>
  <si>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</si>
  <si>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</si>
  <si>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</si>
  <si>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</si>
  <si>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</si>
  <si>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</si>
  <si>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</si>
  <si>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</si>
  <si>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</si>
  <si>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</si>
  <si>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</si>
  <si>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</si>
  <si>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</si>
  <si>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</si>
  <si>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</si>
  <si>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</si>
  <si>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</si>
  <si>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</si>
  <si>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</si>
  <si>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</si>
  <si>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</si>
  <si>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</si>
  <si>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</si>
  <si>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</si>
  <si>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</si>
  <si>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</si>
  <si>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</si>
  <si>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</si>
  <si>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</si>
  <si>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</si>
  <si>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</si>
  <si>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</si>
  <si>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</si>
  <si>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</si>
  <si>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</si>
  <si>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</si>
  <si>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</si>
  <si>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</si>
  <si>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</si>
  <si>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</si>
  <si>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</si>
  <si>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</si>
  <si>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</si>
  <si>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</si>
  <si>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</si>
  <si>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</si>
  <si>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</si>
  <si>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</si>
  <si>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</si>
  <si>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</si>
  <si>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</si>
  <si>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</si>
  <si>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</si>
  <si>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</si>
  <si>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</si>
  <si>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</si>
  <si>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</si>
  <si>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</si>
  <si>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</si>
  <si>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</si>
  <si>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</si>
  <si>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</si>
  <si>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</si>
  <si>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</si>
  <si>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</si>
  <si>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</si>
  <si>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</si>
  <si>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</si>
  <si>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</si>
  <si>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</si>
  <si>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</si>
  <si>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</si>
  <si>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</si>
  <si>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</si>
  <si>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</si>
  <si>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</si>
  <si>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</si>
  <si>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</si>
  <si>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</si>
  <si>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</si>
  <si>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</si>
  <si>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</si>
  <si>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</si>
  <si>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</si>
  <si>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</si>
  <si>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</si>
  <si>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</si>
  <si>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</si>
  <si>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</si>
  <si>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</si>
  <si>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</si>
  <si>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</si>
  <si>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</si>
  <si>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</si>
  <si>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</si>
  <si>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</si>
  <si>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</si>
  <si>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</si>
  <si>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</si>
  <si>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</si>
  <si>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</si>
  <si>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</si>
  <si>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</si>
  <si>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</si>
  <si>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</si>
  <si>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</si>
  <si>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</si>
  <si>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</si>
  <si>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</si>
  <si>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</si>
  <si>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</si>
  <si>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</si>
  <si>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</si>
  <si>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</si>
  <si>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</si>
  <si>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</si>
  <si>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</si>
  <si>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</si>
  <si>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</si>
  <si>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</si>
  <si>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</si>
  <si>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</si>
  <si>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</si>
  <si>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</si>
  <si>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</si>
  <si>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</si>
  <si>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</si>
  <si>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</si>
  <si>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</si>
  <si>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</si>
  <si>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</si>
  <si>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</si>
  <si>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</si>
  <si>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</si>
  <si>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</si>
  <si>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</si>
  <si>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</si>
  <si>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</si>
  <si>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</si>
  <si>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</si>
  <si>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</si>
  <si>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</si>
  <si>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</si>
  <si>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</si>
  <si>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</si>
  <si>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</si>
  <si>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</si>
  <si>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</si>
  <si>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</si>
  <si>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</si>
  <si>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</si>
  <si>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</si>
  <si>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</si>
  <si>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</si>
  <si>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</si>
  <si>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</si>
  <si>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</si>
  <si>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</si>
  <si>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</si>
  <si>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</si>
  <si>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</si>
  <si>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</si>
  <si>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</si>
  <si>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</si>
  <si>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</si>
  <si>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</si>
  <si>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</si>
  <si>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</si>
  <si>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</si>
  <si>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</si>
  <si>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</si>
  <si>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</si>
  <si>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</si>
  <si>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</si>
  <si>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</si>
  <si>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</si>
  <si>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</si>
  <si>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</si>
  <si>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</si>
  <si>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</si>
  <si>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</si>
  <si>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</si>
  <si>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</si>
  <si>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</si>
  <si>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</si>
  <si>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</si>
  <si>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</si>
  <si>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</si>
  <si>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</si>
  <si>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</si>
  <si>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</si>
  <si>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</si>
  <si>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</si>
  <si>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</si>
  <si>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</si>
  <si>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</si>
  <si>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</si>
  <si>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</si>
  <si>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</si>
  <si>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</si>
  <si>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</si>
  <si>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</si>
  <si>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</si>
  <si>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</si>
  <si>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</si>
  <si>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</si>
  <si>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</si>
  <si>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</si>
  <si>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</si>
  <si>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</si>
  <si>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</si>
  <si>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</si>
  <si>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</si>
  <si>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</si>
  <si>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</si>
  <si>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</si>
  <si>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</si>
  <si>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</si>
  <si>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</si>
  <si>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</si>
  <si>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</si>
  <si>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</si>
  <si>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</si>
  <si>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</si>
  <si>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</si>
  <si>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</si>
  <si>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</si>
  <si>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</si>
  <si>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</si>
  <si>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</si>
  <si>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</si>
  <si>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</si>
  <si>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</si>
  <si>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</si>
  <si>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</si>
  <si>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</si>
  <si>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</si>
  <si>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</si>
  <si>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</si>
  <si>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</si>
  <si>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</si>
  <si>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</si>
  <si>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</si>
  <si>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</si>
  <si>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</si>
  <si>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</si>
  <si>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</si>
  <si>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</si>
  <si>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</si>
  <si>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</si>
  <si>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</si>
  <si>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</si>
  <si>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</si>
  <si>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</si>
  <si>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</si>
  <si>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</si>
  <si>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</si>
  <si>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</si>
  <si>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</si>
  <si>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</si>
  <si>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</si>
  <si>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</si>
  <si>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</si>
  <si>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</si>
  <si>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</si>
  <si>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</si>
  <si>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</si>
  <si>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</si>
  <si>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</si>
  <si>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</si>
  <si>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</si>
  <si>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</si>
  <si>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</si>
  <si>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</si>
  <si>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</si>
  <si>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</si>
  <si>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</si>
  <si>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</si>
  <si>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</si>
  <si>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</si>
  <si>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</si>
  <si>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</si>
  <si>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</si>
  <si>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</si>
  <si>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</si>
  <si>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</si>
  <si>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</si>
  <si>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</si>
  <si>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</si>
  <si>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</si>
  <si>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</si>
  <si>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</si>
  <si>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</si>
  <si>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</si>
  <si>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</si>
  <si>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</si>
  <si>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</si>
  <si>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</si>
  <si>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</si>
  <si>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</si>
  <si>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</si>
  <si>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</si>
  <si>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</si>
  <si>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</si>
  <si>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</si>
  <si>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</si>
  <si>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</si>
  <si>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</si>
  <si>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</si>
  <si>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</si>
  <si>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</si>
  <si>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</si>
  <si>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</si>
  <si>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</si>
  <si>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</si>
  <si>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</si>
  <si>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</si>
  <si>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</si>
  <si>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</si>
  <si>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</si>
  <si>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</si>
  <si>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</si>
  <si>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</si>
  <si>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</si>
  <si>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</si>
  <si>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</si>
  <si>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</si>
  <si>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</si>
  <si>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</si>
  <si>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</si>
  <si>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</si>
  <si>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</si>
  <si>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</si>
  <si>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</si>
  <si>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</si>
  <si>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</si>
  <si>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</si>
  <si>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</si>
  <si>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</si>
  <si>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</si>
  <si>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</si>
  <si>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</si>
  <si>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</si>
  <si>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</si>
  <si>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</si>
  <si>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</si>
  <si>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</si>
  <si>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</si>
  <si>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</si>
  <si>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</si>
  <si>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</si>
  <si>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</si>
  <si>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</si>
  <si>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</si>
  <si>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</si>
  <si>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</si>
  <si>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</si>
  <si>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</si>
  <si>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</si>
  <si>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</si>
  <si>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</si>
  <si>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</si>
  <si>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</si>
  <si>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</si>
  <si>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</si>
  <si>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</si>
  <si>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</si>
  <si>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</si>
  <si>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</si>
  <si>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</si>
  <si>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</si>
  <si>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</si>
  <si>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</si>
  <si>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</si>
  <si>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</si>
  <si>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</si>
  <si>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</si>
  <si>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</si>
  <si>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</si>
  <si>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</si>
  <si>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</si>
  <si>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</si>
  <si>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</si>
  <si>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</si>
  <si>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</si>
  <si>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</si>
  <si>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</si>
  <si>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</si>
  <si>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</si>
  <si>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</si>
  <si>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</si>
  <si>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</si>
  <si>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</si>
  <si>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</si>
  <si>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</si>
  <si>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</si>
  <si>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</si>
  <si>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</si>
  <si>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</si>
  <si>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</si>
  <si>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</si>
  <si>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</si>
  <si>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</si>
  <si>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</si>
  <si>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</si>
  <si>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</si>
  <si>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</si>
  <si>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</si>
  <si>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</si>
  <si>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</si>
  <si>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</si>
  <si>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</si>
  <si>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</si>
  <si>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</si>
  <si>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</si>
  <si>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</si>
  <si>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</si>
  <si>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</si>
  <si>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</si>
  <si>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</si>
  <si>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</si>
  <si>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</si>
  <si>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</si>
  <si>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</si>
  <si>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</si>
  <si>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</si>
  <si>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</si>
  <si>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</si>
  <si>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</si>
  <si>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</si>
  <si>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</si>
  <si>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</si>
  <si>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</si>
  <si>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</si>
  <si>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</si>
  <si>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</si>
  <si>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</si>
  <si>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</si>
  <si>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</si>
  <si>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</si>
  <si>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</si>
  <si>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</si>
  <si>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</si>
  <si>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</si>
  <si>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</si>
  <si>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</si>
  <si>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</si>
  <si>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</si>
  <si>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</si>
  <si>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</si>
  <si>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</si>
  <si>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</si>
  <si>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</si>
  <si>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</si>
  <si>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</si>
  <si>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</si>
  <si>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</si>
  <si>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</si>
  <si>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</si>
  <si>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</si>
  <si>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</si>
  <si>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</si>
  <si>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</si>
  <si>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</si>
  <si>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</si>
  <si>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</si>
  <si>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</si>
  <si>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</si>
  <si>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</si>
  <si>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</si>
  <si>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</si>
  <si>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</si>
  <si>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</si>
  <si>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</si>
  <si>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</si>
  <si>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</si>
  <si>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</si>
  <si>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</si>
  <si>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</si>
  <si>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</si>
  <si>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</si>
  <si>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</si>
  <si>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</si>
  <si>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</si>
  <si>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</si>
  <si>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</si>
  <si>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</si>
  <si>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</si>
  <si>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</si>
  <si>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</si>
  <si>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</si>
  <si>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</si>
  <si>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</si>
  <si>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</si>
  <si>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</si>
  <si>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</si>
  <si>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</si>
  <si>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</si>
  <si>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</si>
  <si>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</si>
  <si>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</si>
  <si>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</si>
  <si>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</si>
  <si>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</si>
  <si>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</si>
  <si>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</si>
  <si>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</si>
  <si>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</si>
  <si>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</si>
  <si>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</si>
  <si>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</si>
  <si>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</si>
  <si>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</si>
  <si>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</si>
  <si>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</si>
  <si>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</si>
  <si>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</si>
  <si>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</si>
  <si>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</si>
  <si>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</si>
  <si>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</si>
  <si>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</si>
  <si>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</si>
  <si>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</si>
  <si>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</si>
  <si>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</si>
  <si>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</si>
  <si>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</si>
  <si>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</si>
  <si>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</si>
  <si>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</si>
  <si>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</si>
  <si>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</si>
  <si>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</si>
  <si>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</si>
  <si>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</si>
  <si>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</si>
  <si>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</si>
  <si>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</si>
  <si>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</si>
  <si>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</si>
  <si>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</si>
  <si>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</si>
  <si>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</si>
  <si>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</si>
  <si>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</si>
  <si>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</si>
  <si>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</si>
  <si>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</si>
  <si>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</si>
  <si>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</si>
  <si>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</si>
  <si>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</si>
  <si>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</si>
  <si>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</si>
  <si>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</si>
  <si>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</si>
  <si>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</si>
  <si>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</si>
  <si>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</si>
  <si>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</si>
  <si>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</si>
  <si>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</si>
  <si>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</si>
  <si>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</si>
  <si>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</si>
  <si>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</si>
  <si>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</si>
  <si>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</si>
  <si>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</si>
  <si>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</si>
  <si>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</si>
  <si>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</si>
  <si>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</si>
  <si>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</si>
  <si>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</si>
  <si>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</si>
  <si>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</si>
  <si>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</si>
  <si>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</si>
  <si>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</si>
  <si>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</si>
  <si>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</si>
  <si>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</si>
  <si>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</si>
  <si>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</si>
  <si>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</si>
  <si>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</si>
  <si>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</si>
  <si>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</si>
  <si>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</si>
  <si>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</si>
  <si>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</si>
  <si>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</si>
  <si>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</si>
  <si>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</si>
  <si>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</si>
  <si>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</si>
  <si>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</si>
  <si>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</si>
  <si>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</si>
  <si>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</si>
  <si>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</si>
  <si>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</si>
  <si>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</si>
  <si>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</si>
  <si>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</si>
  <si>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</si>
  <si>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</si>
  <si>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</si>
  <si>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</si>
  <si>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</si>
  <si>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</si>
  <si>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</si>
  <si>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</si>
  <si>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</si>
  <si>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</si>
  <si>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</si>
  <si>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</si>
  <si>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</si>
  <si>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</si>
  <si>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</si>
  <si>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</si>
  <si>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</si>
  <si>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</si>
  <si>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</si>
  <si>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</si>
  <si>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</si>
  <si>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</si>
  <si>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</si>
  <si>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</si>
  <si>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</si>
  <si>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</si>
  <si>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</si>
  <si>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</si>
  <si>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</si>
  <si>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</si>
  <si>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</si>
  <si>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</si>
  <si>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</si>
  <si>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</si>
  <si>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</si>
  <si>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</si>
  <si>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</si>
  <si>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</si>
  <si>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</si>
  <si>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</si>
  <si>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</si>
  <si>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</si>
  <si>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</si>
  <si>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</si>
  <si>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</si>
  <si>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</si>
  <si>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</si>
  <si>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</si>
  <si>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</si>
  <si>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</si>
  <si>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</si>
  <si>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</si>
  <si>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</si>
  <si>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</si>
  <si>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</si>
  <si>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</si>
  <si>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</si>
  <si>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</si>
  <si>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</si>
  <si>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</si>
  <si>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</si>
  <si>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</si>
  <si>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</si>
  <si>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</si>
  <si>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</si>
  <si>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</si>
  <si>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</si>
  <si>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</si>
  <si>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</si>
  <si>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</si>
  <si>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</si>
  <si>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</si>
  <si>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</si>
  <si>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</si>
  <si>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</si>
  <si>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</si>
  <si>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</si>
  <si>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</si>
  <si>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</si>
  <si>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</si>
  <si>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</si>
  <si>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</si>
  <si>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</si>
  <si>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</si>
  <si>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</si>
  <si>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</si>
  <si>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</si>
  <si>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</si>
  <si>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</si>
  <si>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</si>
  <si>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</si>
  <si>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</si>
  <si>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</si>
  <si>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</si>
  <si>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</si>
  <si>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</si>
  <si>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</si>
  <si>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</si>
  <si>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</si>
  <si>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</si>
  <si>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</si>
  <si>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</si>
  <si>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</si>
  <si>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</si>
  <si>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</si>
  <si>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</si>
  <si>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</si>
  <si>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</si>
  <si>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</si>
  <si>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</si>
  <si>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</si>
  <si>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</si>
  <si>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</si>
  <si>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</si>
  <si>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</si>
  <si>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</si>
  <si>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</si>
  <si>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</si>
  <si>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</si>
  <si>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</si>
  <si>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</si>
  <si>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</si>
  <si>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</si>
  <si>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</si>
  <si>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</si>
  <si>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</si>
  <si>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</si>
  <si>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</si>
  <si>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</si>
  <si>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</si>
  <si>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</si>
  <si>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</si>
  <si>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</si>
  <si>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</si>
  <si>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</si>
  <si>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</si>
  <si>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</si>
  <si>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</si>
  <si>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</si>
  <si>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</si>
  <si>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</si>
  <si>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</si>
  <si>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</si>
  <si>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</si>
  <si>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</si>
  <si>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</si>
  <si>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</si>
  <si>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</si>
  <si>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</si>
  <si>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</si>
  <si>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</si>
  <si>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</si>
  <si>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</si>
  <si>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</si>
  <si>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</si>
  <si>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</si>
  <si>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</si>
  <si>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</si>
  <si>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</si>
  <si>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</si>
  <si>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</si>
  <si>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</si>
  <si>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</si>
  <si>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</si>
  <si>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</si>
  <si>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</si>
  <si>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</si>
  <si>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</si>
  <si>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</si>
  <si>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</si>
  <si>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</si>
  <si>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</si>
  <si>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</si>
  <si>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</si>
  <si>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</si>
  <si>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</si>
  <si>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</si>
  <si>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</si>
  <si>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</si>
  <si>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</si>
  <si>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</si>
  <si>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</si>
  <si>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</si>
  <si>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</si>
  <si>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</si>
  <si>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</si>
  <si>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</si>
  <si>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</si>
  <si>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</si>
  <si>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</si>
  <si>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</si>
  <si>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</si>
  <si>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</si>
  <si>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</si>
  <si>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</si>
  <si>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</si>
  <si>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</si>
  <si>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</si>
  <si>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</si>
  <si>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</si>
  <si>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</si>
  <si>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</si>
  <si>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</si>
  <si>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</si>
  <si>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</si>
  <si>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</si>
  <si>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</si>
  <si>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</si>
  <si>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</si>
  <si>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</si>
  <si>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</si>
  <si>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</si>
  <si>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</si>
  <si>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</si>
  <si>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</si>
  <si>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</si>
  <si>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</si>
  <si>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</si>
  <si>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</si>
  <si>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</si>
  <si>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</si>
  <si>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</si>
  <si>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</si>
  <si>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</si>
  <si>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</si>
  <si>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</si>
  <si>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</si>
  <si>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</si>
  <si>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</si>
  <si>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</si>
  <si>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</si>
  <si>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</si>
  <si>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</si>
  <si>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</si>
  <si>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</si>
  <si>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</si>
  <si>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</si>
  <si>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</si>
  <si>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</si>
  <si>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</si>
  <si>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</si>
  <si>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</si>
  <si>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</si>
  <si>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</si>
  <si>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</si>
  <si>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</si>
  <si>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</si>
  <si>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</si>
  <si>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</si>
  <si>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</si>
  <si>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</si>
  <si>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</si>
  <si>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</si>
  <si>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</si>
  <si>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</si>
  <si>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</si>
  <si>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</si>
  <si>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</si>
  <si>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</si>
  <si>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</si>
  <si>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</si>
  <si>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</si>
  <si>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</si>
  <si>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</si>
  <si>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</si>
  <si>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</si>
  <si>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</si>
  <si>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</si>
  <si>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</si>
  <si>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</si>
  <si>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</si>
  <si>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</si>
  <si>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</si>
  <si>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</si>
  <si>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</si>
  <si>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</si>
  <si>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</si>
  <si>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</si>
  <si>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</si>
  <si>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</si>
  <si>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</si>
  <si>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</si>
  <si>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</si>
  <si>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</si>
  <si>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</si>
  <si>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</si>
  <si>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</si>
  <si>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</si>
  <si>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</si>
  <si>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</si>
  <si>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</si>
  <si>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</si>
  <si>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</si>
  <si>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</si>
  <si>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</si>
  <si>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</si>
  <si>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</si>
  <si>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</si>
  <si>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</si>
  <si>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</si>
  <si>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</si>
  <si>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</si>
  <si>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</si>
  <si>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</si>
  <si>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</si>
  <si>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</si>
  <si>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</si>
  <si>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</si>
  <si>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</si>
  <si>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</si>
  <si>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</si>
  <si>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</si>
  <si>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</si>
  <si>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</si>
  <si>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</si>
  <si>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</si>
  <si>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</si>
  <si>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</si>
  <si>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</si>
  <si>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</si>
  <si>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</si>
  <si>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</si>
  <si>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</si>
  <si>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</si>
  <si>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</si>
  <si>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</si>
  <si>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</si>
  <si>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</si>
  <si>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</si>
  <si>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</si>
  <si>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</si>
  <si>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</si>
  <si>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</si>
  <si>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</si>
  <si>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</si>
  <si>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</si>
  <si>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</si>
  <si>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</si>
  <si>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</si>
  <si>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</si>
  <si>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</si>
  <si>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</si>
  <si>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</si>
  <si>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</si>
  <si>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</si>
  <si>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</si>
  <si>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</si>
  <si>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</si>
  <si>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</si>
  <si>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</si>
  <si>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</si>
  <si>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</si>
  <si>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</si>
  <si>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</si>
  <si>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</si>
  <si>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</si>
  <si>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</si>
  <si>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</si>
  <si>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</si>
  <si>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</si>
  <si>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</si>
  <si>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</si>
  <si>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</si>
  <si>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</si>
  <si>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</si>
  <si>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</si>
  <si>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</si>
  <si>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</si>
  <si>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</si>
  <si>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</si>
  <si>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</si>
  <si>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</si>
  <si>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</si>
  <si>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</si>
  <si>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</si>
  <si>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</si>
  <si>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</si>
  <si>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</si>
  <si>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</si>
  <si>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</si>
  <si>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</si>
  <si>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</si>
  <si>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</si>
  <si>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</si>
  <si>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</si>
  <si>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</si>
  <si>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</si>
  <si>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</si>
  <si>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</si>
  <si>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</si>
  <si>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</si>
  <si>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</si>
  <si>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</si>
  <si>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</si>
  <si>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</si>
  <si>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</si>
  <si>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</si>
  <si>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</si>
  <si>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</si>
  <si>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</si>
  <si>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</si>
  <si>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</si>
  <si>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</si>
  <si>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</si>
  <si>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</si>
  <si>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</si>
  <si>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</si>
  <si>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</si>
  <si>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</si>
  <si>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</si>
  <si>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</si>
  <si>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</si>
  <si>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</si>
  <si>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</si>
  <si>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</si>
  <si>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</si>
  <si>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</si>
  <si>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</si>
  <si>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</si>
  <si>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</si>
  <si>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</si>
  <si>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</si>
  <si>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</si>
  <si>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</si>
  <si>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</si>
  <si>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</si>
  <si>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</si>
  <si>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</si>
  <si>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</si>
  <si>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</si>
  <si>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</si>
  <si>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</si>
  <si>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</si>
  <si>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</si>
  <si>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</si>
  <si>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</si>
  <si>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</si>
  <si>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</si>
  <si>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</si>
  <si>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</si>
  <si>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</si>
  <si>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</si>
  <si>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</si>
  <si>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</si>
  <si>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</si>
  <si>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</si>
  <si>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</si>
  <si>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</si>
  <si>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</si>
  <si>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</si>
  <si>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</si>
  <si>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</si>
  <si>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</si>
  <si>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</si>
  <si>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</si>
  <si>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</si>
  <si>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</si>
  <si>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</si>
  <si>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</si>
  <si>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</si>
  <si>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</si>
  <si>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</si>
  <si>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</si>
  <si>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</si>
  <si>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</si>
  <si>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</si>
  <si>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</si>
  <si>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</si>
  <si>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</si>
  <si>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</si>
  <si>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</si>
  <si>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</si>
  <si>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</si>
  <si>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</si>
  <si>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</si>
  <si>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</si>
  <si>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</si>
  <si>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</si>
  <si>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</si>
  <si>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</si>
  <si>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</si>
  <si>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</si>
  <si>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</si>
  <si>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</si>
  <si>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</si>
  <si>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</si>
  <si>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</si>
  <si>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</si>
  <si>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</si>
  <si>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</si>
  <si>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</si>
  <si>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</si>
  <si>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</si>
  <si>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</si>
  <si>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</si>
  <si>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</si>
  <si>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</si>
  <si>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</si>
  <si>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</si>
  <si>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</si>
  <si>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</si>
  <si>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</si>
  <si>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</si>
  <si>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</si>
  <si>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</si>
  <si>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</si>
  <si>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</si>
  <si>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</si>
  <si>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</si>
  <si>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</si>
  <si>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</si>
  <si>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</si>
  <si>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</si>
  <si>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</si>
  <si>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</si>
  <si>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</si>
  <si>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</si>
  <si>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</si>
  <si>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</si>
  <si>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</si>
  <si>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</si>
  <si>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</si>
  <si>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</si>
  <si>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</si>
  <si>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</si>
  <si>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</si>
  <si>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</si>
  <si>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</si>
  <si>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</si>
  <si>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</si>
  <si>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</si>
  <si>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</si>
  <si>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</si>
  <si>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</si>
  <si>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</si>
  <si>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</si>
  <si>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</si>
  <si>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</si>
  <si>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</si>
  <si>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</si>
  <si>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</si>
  <si>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</si>
  <si>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</si>
  <si>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</si>
  <si>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</si>
  <si>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</si>
  <si>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</si>
  <si>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</si>
  <si>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</si>
  <si>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</si>
  <si>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</si>
  <si>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</si>
  <si>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</si>
  <si>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</si>
  <si>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</si>
  <si>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</si>
  <si>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</si>
  <si>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</si>
  <si>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</si>
  <si>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</si>
  <si>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</si>
  <si>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</si>
  <si>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</si>
  <si>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</si>
  <si>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</si>
  <si>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</si>
  <si>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</si>
  <si>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</si>
  <si>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</si>
  <si>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</si>
  <si>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</si>
  <si>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</si>
  <si>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</si>
  <si>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</si>
  <si>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</si>
  <si>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</si>
  <si>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</si>
  <si>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</si>
  <si>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</si>
  <si>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</si>
  <si>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</si>
  <si>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</si>
  <si>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</si>
  <si>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</si>
  <si>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</si>
  <si>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</si>
  <si>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</si>
  <si>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</si>
  <si>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</si>
  <si>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</si>
  <si>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</si>
  <si>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</si>
  <si>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</si>
  <si>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</si>
  <si>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</si>
  <si>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</si>
  <si>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</si>
  <si>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</si>
  <si>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</si>
  <si>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</si>
  <si>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</si>
  <si>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</si>
  <si>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</si>
  <si>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</si>
  <si>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</si>
  <si>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</si>
  <si>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</si>
  <si>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</si>
  <si>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</si>
  <si>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</si>
  <si>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</si>
  <si>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</si>
  <si>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</si>
  <si>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</si>
  <si>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</si>
  <si>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</si>
  <si>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</si>
  <si>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</si>
  <si>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</si>
  <si>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</si>
  <si>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</si>
  <si>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</si>
  <si>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</si>
  <si>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</si>
  <si>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</si>
  <si>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</si>
  <si>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</si>
  <si>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</si>
  <si>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</si>
  <si>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</si>
  <si>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</si>
  <si>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</si>
  <si>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</si>
  <si>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</si>
  <si>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</si>
  <si>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</si>
  <si>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</si>
  <si>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</si>
  <si>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</si>
  <si>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</si>
  <si>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</si>
  <si>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</si>
  <si>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</si>
  <si>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</si>
  <si>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</si>
  <si>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</si>
  <si>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</si>
  <si>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</si>
  <si>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</si>
  <si>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</si>
  <si>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</si>
  <si>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</si>
  <si>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</si>
  <si>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</si>
  <si>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</si>
  <si>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</si>
  <si>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</si>
  <si>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</si>
  <si>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</si>
  <si>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</si>
  <si>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</si>
  <si>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</si>
  <si>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</si>
  <si>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</si>
  <si>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</si>
  <si>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</si>
  <si>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</si>
  <si>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</si>
  <si>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</si>
  <si>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</si>
  <si>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</si>
  <si>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</si>
  <si>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</si>
  <si>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</si>
  <si>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</si>
  <si>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</si>
  <si>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</si>
  <si>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</si>
  <si>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</si>
  <si>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</si>
  <si>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</si>
  <si>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</si>
  <si>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</si>
  <si>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</si>
  <si>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</si>
  <si>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</si>
  <si>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</si>
  <si>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</si>
  <si>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</si>
  <si>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</si>
  <si>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</si>
  <si>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</si>
  <si>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</si>
  <si>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</si>
  <si>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</si>
  <si>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</si>
  <si>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</si>
  <si>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</si>
  <si>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</si>
  <si>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</si>
  <si>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</si>
  <si>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</si>
  <si>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</si>
  <si>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</si>
  <si>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</si>
  <si>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</si>
  <si>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</si>
  <si>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</si>
  <si>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</si>
  <si>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</si>
  <si>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</si>
  <si>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</si>
  <si>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</si>
  <si>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</si>
  <si>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</si>
  <si>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</si>
  <si>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</si>
  <si>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</si>
  <si>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</si>
  <si>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</si>
  <si>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</si>
  <si>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</si>
  <si>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</si>
  <si>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</si>
  <si>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</si>
  <si>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</si>
  <si>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</si>
  <si>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</si>
  <si>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</si>
  <si>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</si>
  <si>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</si>
  <si>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</si>
  <si>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</si>
  <si>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</si>
  <si>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</si>
  <si>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</si>
  <si>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</si>
  <si>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</si>
  <si>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</si>
  <si>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</si>
  <si>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</si>
  <si>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</si>
  <si>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</si>
  <si>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</si>
  <si>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</si>
  <si>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</si>
  <si>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</si>
  <si>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</si>
  <si>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</si>
  <si>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</si>
  <si>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</si>
  <si>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</si>
  <si>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</si>
  <si>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</si>
  <si>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</si>
  <si>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</si>
  <si>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</si>
  <si>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</si>
  <si>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</si>
  <si>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</si>
  <si>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</si>
  <si>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</si>
  <si>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</si>
  <si>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</si>
  <si>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</si>
  <si>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</si>
  <si>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</si>
  <si>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</si>
  <si>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</si>
  <si>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</si>
  <si>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</si>
  <si>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</si>
  <si>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</si>
  <si>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</si>
  <si>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</si>
  <si>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</si>
  <si>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</si>
  <si>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</si>
  <si>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</si>
  <si>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</si>
  <si>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</si>
  <si>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</si>
  <si>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</si>
  <si>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</si>
  <si>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</si>
  <si>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</si>
  <si>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</si>
  <si>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</si>
  <si>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</si>
  <si>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</si>
  <si>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</si>
  <si>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</si>
  <si>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</si>
  <si>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</si>
  <si>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</si>
  <si>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</si>
  <si>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</si>
  <si>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</si>
  <si>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</si>
  <si>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</si>
  <si>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</si>
  <si>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</si>
  <si>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</si>
  <si>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</si>
  <si>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</si>
  <si>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</si>
  <si>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</si>
  <si>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</si>
  <si>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</si>
  <si>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</si>
  <si>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</si>
  <si>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</si>
  <si>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</si>
  <si>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</si>
  <si>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</si>
  <si>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</si>
  <si>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</si>
  <si>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</si>
  <si>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</si>
  <si>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</si>
  <si>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</si>
  <si>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</si>
  <si>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</si>
  <si>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</si>
  <si>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</si>
  <si>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</si>
  <si>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</si>
  <si>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</si>
  <si>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</si>
  <si>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</si>
  <si>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</si>
  <si>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</si>
  <si>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</si>
  <si>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</si>
  <si>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</si>
  <si>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</si>
  <si>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</si>
  <si>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</si>
  <si>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</si>
  <si>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</si>
  <si>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</si>
  <si>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</si>
  <si>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</si>
  <si>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</si>
  <si>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</si>
  <si>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</si>
  <si>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</si>
  <si>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</si>
  <si>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</si>
  <si>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</si>
  <si>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</si>
  <si>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</si>
  <si>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</si>
  <si>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</si>
  <si>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</si>
  <si>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</si>
  <si>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</si>
  <si>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</si>
  <si>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</si>
  <si>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</si>
  <si>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</si>
  <si>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</si>
  <si>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</si>
  <si>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</si>
  <si>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</si>
  <si>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</si>
  <si>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</si>
  <si>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</si>
  <si>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</si>
  <si>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</si>
  <si>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</si>
  <si>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</si>
  <si>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</si>
  <si>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</si>
  <si>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</si>
  <si>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</si>
  <si>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</si>
  <si>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</si>
  <si>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</si>
  <si>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</si>
  <si>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</si>
  <si>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</si>
  <si>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</si>
  <si>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</si>
  <si>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</si>
  <si>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</si>
  <si>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</si>
  <si>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</si>
  <si>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</si>
  <si>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</si>
  <si>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</si>
  <si>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</si>
  <si>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</si>
  <si>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</si>
  <si>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</si>
  <si>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</si>
  <si>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</si>
  <si>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</si>
  <si>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</si>
  <si>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</si>
  <si>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</si>
  <si>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</si>
  <si>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</si>
  <si>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</si>
  <si>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</si>
  <si>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</si>
  <si>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</si>
  <si>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</si>
  <si>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</si>
  <si>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</si>
  <si>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</si>
  <si>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</si>
  <si>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</si>
  <si>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</si>
  <si>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</si>
  <si>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</si>
  <si>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</si>
  <si>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</si>
  <si>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</si>
  <si>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</si>
  <si>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</si>
  <si>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</si>
  <si>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</si>
  <si>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</si>
  <si>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</si>
  <si>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</si>
  <si>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</si>
  <si>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</si>
  <si>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</si>
  <si>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</si>
  <si>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</si>
  <si>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</si>
  <si>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</si>
  <si>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</si>
  <si>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</si>
  <si>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</si>
  <si>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</si>
  <si>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</si>
  <si>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</si>
  <si>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</si>
  <si>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</si>
  <si>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</si>
  <si>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</si>
  <si>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</si>
  <si>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</si>
  <si>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</si>
  <si>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</si>
  <si>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</si>
  <si>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</si>
  <si>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</si>
  <si>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</si>
  <si>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</si>
  <si>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</si>
  <si>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</si>
  <si>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</si>
  <si>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</si>
  <si>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</si>
  <si>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</si>
  <si>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</si>
  <si>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</si>
  <si>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</si>
  <si>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</si>
  <si>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</si>
  <si>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</si>
  <si>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</si>
  <si>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</si>
  <si>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</si>
  <si>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</si>
  <si>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</si>
  <si>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</si>
  <si>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</si>
  <si>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</si>
  <si>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</si>
  <si>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</si>
  <si>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</si>
  <si>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</si>
  <si>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</si>
  <si>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</si>
  <si>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</si>
  <si>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</si>
  <si>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</si>
  <si>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</si>
  <si>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</si>
  <si>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</si>
  <si>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</si>
  <si>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</si>
  <si>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</si>
  <si>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</si>
  <si>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</si>
  <si>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</si>
  <si>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</si>
  <si>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</si>
  <si>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</si>
  <si>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</si>
  <si>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</si>
  <si>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</si>
  <si>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</si>
  <si>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</si>
  <si>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</si>
  <si>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</si>
  <si>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</si>
  <si>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</si>
  <si>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</si>
  <si>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</si>
  <si>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</si>
  <si>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</si>
  <si>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</si>
  <si>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</si>
  <si>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</si>
  <si>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</si>
  <si>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</si>
  <si>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</si>
  <si>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</si>
  <si>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</si>
  <si>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</si>
  <si>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</si>
  <si>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</si>
  <si>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</si>
  <si>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</si>
  <si>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</si>
  <si>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</si>
  <si>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</si>
  <si>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</si>
  <si>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</si>
  <si>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</si>
  <si>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</si>
  <si>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</si>
  <si>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</si>
  <si>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</si>
  <si>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</si>
  <si>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</si>
  <si>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</si>
  <si>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</si>
  <si>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</si>
  <si>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</si>
  <si>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</si>
  <si>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</si>
  <si>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</si>
  <si>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</si>
  <si>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</si>
  <si>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</si>
  <si>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</si>
  <si>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</si>
  <si>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</si>
  <si>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</si>
  <si>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</si>
  <si>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</si>
  <si>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</si>
  <si>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</si>
  <si>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</si>
  <si>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</si>
  <si>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</si>
  <si>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</si>
  <si>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</si>
  <si>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</si>
  <si>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</si>
  <si>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</si>
  <si>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</si>
  <si>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</si>
  <si>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</si>
  <si>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</si>
  <si>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</si>
  <si>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</si>
  <si>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</si>
  <si>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</si>
  <si>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</si>
  <si>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</si>
  <si>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</si>
  <si>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</si>
  <si>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</si>
  <si>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</si>
  <si>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</si>
  <si>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</si>
  <si>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</si>
  <si>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</si>
  <si>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</si>
  <si>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</si>
  <si>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</si>
  <si>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</si>
  <si>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</si>
  <si>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</si>
  <si>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</si>
  <si>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</si>
  <si>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</si>
  <si>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</si>
  <si>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</si>
  <si>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</si>
  <si>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</si>
  <si>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</si>
  <si>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</si>
  <si>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</si>
  <si>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</si>
  <si>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</si>
  <si>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</si>
  <si>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</si>
  <si>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</si>
  <si>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</si>
  <si>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</si>
  <si>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</si>
  <si>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</si>
  <si>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</si>
  <si>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</si>
  <si>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</si>
  <si>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</si>
  <si>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</si>
  <si>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</si>
  <si>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</si>
  <si>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</si>
  <si>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</si>
  <si>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</si>
  <si>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</si>
  <si>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</si>
  <si>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</si>
  <si>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</si>
  <si>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</si>
  <si>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</si>
  <si>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</si>
  <si>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</si>
  <si>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</si>
  <si>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</si>
  <si>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</si>
  <si>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</si>
  <si>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</si>
  <si>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</si>
  <si>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</si>
  <si>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</si>
  <si>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</si>
  <si>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</si>
  <si>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</si>
  <si>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</si>
  <si>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</si>
  <si>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</si>
  <si>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</si>
  <si>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</si>
  <si>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</si>
  <si>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</si>
  <si>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</si>
  <si>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</si>
  <si>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</si>
  <si>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</si>
  <si>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</si>
  <si>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</si>
  <si>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</si>
  <si>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</si>
  <si>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</si>
  <si>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</si>
  <si>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</si>
  <si>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</si>
  <si>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</si>
  <si>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</si>
  <si>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</si>
  <si>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</si>
  <si>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</si>
  <si>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</si>
  <si>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</si>
  <si>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</si>
  <si>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</si>
  <si>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</si>
  <si>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</si>
  <si>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</si>
  <si>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</si>
  <si>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</si>
  <si>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</si>
  <si>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</si>
  <si>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</si>
  <si>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</si>
  <si>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</si>
  <si>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</si>
  <si>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</si>
  <si>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</si>
  <si>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</si>
  <si>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</si>
  <si>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</si>
  <si>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</si>
  <si>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</si>
  <si>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</si>
  <si>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</si>
  <si>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</si>
  <si>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</si>
  <si>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</si>
  <si>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</si>
  <si>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</si>
  <si>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</si>
  <si>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</si>
  <si>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</si>
  <si>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</si>
  <si>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</si>
  <si>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</si>
  <si>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</si>
  <si>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</si>
  <si>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</si>
  <si>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</si>
  <si>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</si>
  <si>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</si>
  <si>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</si>
  <si>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</si>
  <si>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</si>
  <si>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</si>
  <si>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</si>
  <si>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</si>
  <si>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</si>
  <si>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</si>
  <si>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</si>
  <si>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</si>
  <si>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</si>
  <si>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</si>
  <si>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</si>
  <si>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</si>
  <si>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</si>
  <si>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</si>
  <si>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</si>
  <si>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</si>
  <si>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</si>
  <si>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</si>
  <si>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</si>
  <si>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</si>
  <si>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</si>
  <si>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</si>
  <si>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</si>
  <si>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</si>
  <si>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</si>
  <si>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</si>
  <si>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</si>
  <si>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</si>
  <si>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</si>
  <si>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</si>
  <si>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</si>
  <si>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</si>
  <si>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</si>
  <si>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</si>
  <si>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</si>
  <si>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</si>
  <si>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</si>
  <si>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</si>
  <si>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</si>
  <si>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</si>
  <si>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</si>
  <si>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</si>
  <si>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</si>
  <si>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</si>
  <si>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</si>
  <si>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</si>
  <si>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</si>
  <si>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</si>
  <si>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</si>
  <si>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</si>
  <si>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</si>
  <si>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</si>
  <si>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</si>
  <si>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</si>
  <si>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</si>
  <si>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</si>
  <si>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</si>
  <si>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</si>
  <si>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</si>
  <si>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</si>
  <si>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</si>
  <si>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</si>
  <si>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</si>
  <si>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</si>
  <si>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</si>
  <si>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</si>
  <si>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</si>
  <si>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</si>
  <si>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</si>
  <si>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</si>
  <si>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</si>
  <si>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</si>
  <si>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</si>
  <si>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</si>
  <si>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</si>
  <si>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</si>
  <si>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</si>
  <si>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</si>
  <si>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</si>
  <si>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</si>
  <si>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</si>
  <si>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</si>
  <si>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</si>
  <si>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</si>
  <si>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</si>
  <si>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</si>
  <si>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</si>
  <si>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</si>
  <si>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</si>
  <si>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</si>
  <si>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</si>
  <si>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</si>
  <si>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</si>
  <si>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</si>
  <si>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</si>
  <si>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</si>
  <si>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</si>
  <si>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</si>
  <si>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</si>
  <si>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</si>
  <si>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</si>
  <si>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</si>
  <si>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</si>
  <si>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</si>
  <si>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</si>
  <si>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</si>
  <si>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</si>
  <si>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</si>
  <si>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</si>
  <si>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</si>
  <si>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</si>
  <si>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</si>
  <si>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</si>
  <si>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</si>
  <si>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</si>
  <si>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</si>
  <si>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</si>
  <si>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</si>
  <si>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</si>
  <si>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</si>
  <si>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</si>
  <si>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</si>
  <si>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</si>
  <si>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</si>
  <si>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</si>
  <si>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</si>
  <si>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</si>
  <si>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</si>
  <si>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</si>
  <si>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</si>
  <si>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</si>
  <si>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</si>
  <si>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</si>
  <si>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</si>
  <si>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</si>
  <si>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</si>
  <si>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</si>
  <si>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</si>
  <si>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</si>
  <si>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</si>
  <si>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</si>
  <si>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</si>
  <si>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</si>
  <si>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</si>
  <si>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</si>
  <si>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</si>
  <si>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</si>
  <si>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</si>
  <si>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</si>
  <si>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</si>
  <si>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</si>
  <si>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</si>
  <si>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</si>
  <si>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</si>
  <si>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</si>
  <si>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</si>
  <si>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</si>
  <si>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</si>
  <si>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</si>
  <si>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</si>
  <si>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</si>
  <si>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</si>
  <si>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</si>
  <si>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</si>
  <si>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</si>
  <si>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</si>
  <si>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</si>
  <si>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</si>
  <si>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</si>
  <si>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</si>
  <si>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</si>
  <si>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</si>
  <si>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</si>
  <si>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</si>
  <si>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</si>
  <si>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</si>
  <si>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</si>
  <si>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</si>
  <si>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</si>
  <si>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</si>
  <si>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</si>
  <si>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</si>
  <si>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</si>
  <si>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</si>
  <si>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</si>
  <si>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</si>
  <si>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</si>
  <si>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</si>
  <si>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</si>
  <si>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</si>
  <si>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</si>
  <si>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</si>
  <si>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</si>
  <si>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</si>
  <si>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</si>
  <si>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</si>
  <si>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</si>
  <si>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</si>
  <si>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</si>
  <si>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</si>
  <si>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</si>
  <si>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</si>
  <si>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</si>
  <si>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</si>
  <si>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</si>
  <si>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</si>
  <si>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</si>
  <si>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</si>
  <si>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</si>
  <si>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</si>
  <si>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</si>
  <si>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</si>
  <si>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</si>
  <si>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</si>
  <si>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</si>
  <si>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</si>
  <si>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</si>
  <si>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</si>
  <si>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</si>
  <si>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</si>
  <si>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</si>
  <si>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</si>
  <si>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</si>
  <si>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</si>
  <si>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</si>
  <si>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</si>
  <si>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</si>
  <si>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</si>
  <si>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</si>
  <si>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</si>
  <si>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</si>
  <si>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</si>
  <si>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</si>
  <si>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</si>
  <si>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</si>
  <si>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</si>
  <si>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</si>
  <si>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</si>
  <si>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</si>
  <si>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</si>
  <si>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</si>
  <si>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</si>
  <si>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</si>
  <si>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</si>
  <si>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</si>
  <si>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</si>
  <si>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</si>
  <si>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</si>
  <si>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</si>
  <si>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</si>
  <si>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</si>
  <si>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</si>
  <si>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</si>
  <si>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</si>
  <si>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</si>
  <si>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</si>
  <si>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</si>
  <si>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</si>
  <si>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</si>
  <si>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</si>
  <si>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</si>
  <si>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</si>
  <si>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</si>
  <si>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</si>
  <si>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</si>
  <si>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</si>
  <si>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</si>
  <si>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</si>
  <si>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</si>
  <si>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</si>
  <si>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</si>
  <si>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</si>
  <si>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</si>
  <si>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</si>
  <si>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</si>
  <si>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</si>
  <si>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</si>
  <si>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</si>
  <si>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</si>
  <si>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</si>
  <si>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</si>
  <si>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</si>
  <si>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</si>
  <si>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</si>
  <si>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</si>
  <si>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</si>
  <si>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</si>
  <si>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</si>
  <si>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</si>
  <si>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</si>
  <si>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</si>
  <si>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</si>
  <si>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</si>
  <si>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</si>
  <si>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</si>
  <si>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</si>
  <si>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</si>
  <si>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</si>
  <si>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</si>
  <si>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</si>
  <si>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</si>
  <si>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</si>
  <si>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</si>
  <si>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</si>
  <si>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</si>
  <si>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</si>
  <si>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</si>
  <si>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</si>
  <si>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</si>
  <si>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</si>
  <si>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</si>
  <si>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</si>
  <si>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</si>
  <si>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</si>
  <si>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</si>
  <si>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</si>
  <si>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</si>
  <si>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</si>
  <si>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</si>
  <si>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</si>
  <si>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</si>
  <si>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</si>
  <si>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</si>
  <si>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</si>
  <si>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</si>
  <si>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</si>
  <si>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</si>
  <si>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</si>
  <si>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</si>
  <si>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</si>
  <si>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</si>
  <si>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</si>
  <si>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</si>
  <si>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</si>
  <si>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</si>
  <si>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</si>
  <si>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</si>
  <si>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</si>
  <si>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</si>
  <si>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</si>
  <si>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</si>
  <si>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</si>
  <si>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</si>
  <si>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</si>
  <si>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</si>
  <si>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</si>
  <si>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</si>
  <si>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</si>
  <si>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</si>
  <si>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</si>
  <si>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</si>
  <si>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</si>
  <si>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</si>
  <si>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</si>
  <si>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</si>
  <si>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</si>
  <si>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</si>
  <si>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</si>
  <si>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</si>
  <si>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</si>
  <si>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</si>
  <si>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</si>
  <si>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</si>
  <si>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</si>
  <si>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</si>
  <si>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</si>
  <si>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</si>
  <si>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</si>
  <si>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</si>
  <si>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</si>
  <si>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</si>
  <si>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</si>
  <si>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</si>
  <si>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</si>
  <si>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</si>
  <si>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</si>
  <si>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</si>
  <si>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</si>
  <si>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</si>
  <si>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</si>
  <si>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</si>
  <si>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</si>
  <si>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</si>
  <si>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</si>
  <si>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</si>
  <si>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</si>
  <si>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</si>
  <si>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</si>
  <si>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</si>
  <si>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</si>
  <si>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</si>
  <si>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</si>
  <si>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</si>
  <si>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</si>
  <si>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</si>
  <si>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</si>
  <si>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</si>
  <si>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</si>
  <si>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</si>
  <si>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</si>
  <si>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</si>
  <si>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</si>
  <si>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</si>
  <si>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</si>
  <si>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</si>
  <si>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</si>
  <si>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</si>
  <si>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</si>
  <si>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</si>
  <si>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</si>
  <si>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</si>
  <si>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</si>
  <si>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</si>
  <si>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</si>
  <si>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</si>
  <si>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</si>
  <si>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</si>
  <si>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</si>
  <si>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</si>
  <si>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</si>
  <si>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</si>
  <si>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</si>
  <si>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</si>
  <si>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</si>
  <si>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</si>
  <si>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</si>
  <si>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</si>
  <si>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</si>
  <si>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</si>
  <si>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</si>
  <si>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</si>
  <si>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</si>
  <si>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</si>
  <si>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</si>
  <si>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</si>
  <si>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</si>
  <si>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</si>
  <si>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</si>
  <si>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</si>
  <si>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</si>
  <si>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</si>
  <si>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</si>
  <si>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</si>
  <si>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</si>
  <si>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</si>
  <si>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</si>
  <si>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</si>
  <si>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</si>
  <si>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</si>
  <si>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</si>
  <si>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</si>
  <si>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</si>
  <si>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</si>
  <si>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</si>
  <si>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</si>
  <si>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</si>
  <si>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</si>
  <si>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</si>
  <si>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</si>
  <si>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</si>
  <si>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</si>
  <si>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</si>
  <si>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</si>
  <si>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</si>
  <si>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</si>
  <si>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</si>
  <si>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</si>
  <si>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</si>
  <si>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</si>
  <si>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</si>
  <si>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</si>
  <si>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</si>
  <si>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</si>
  <si>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</si>
  <si>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</si>
  <si>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</si>
  <si>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</si>
  <si>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</si>
  <si>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</si>
  <si>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</si>
  <si>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</si>
  <si>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</si>
  <si>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</si>
  <si>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</si>
  <si>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</si>
  <si>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</si>
  <si>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</si>
  <si>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</si>
  <si>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</si>
  <si>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</si>
  <si>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</si>
  <si>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</si>
  <si>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</si>
  <si>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</si>
  <si>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</si>
  <si>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</si>
  <si>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</si>
  <si>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</si>
  <si>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</si>
  <si>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</si>
  <si>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</si>
  <si>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</si>
  <si>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</si>
  <si>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</si>
  <si>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</si>
  <si>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</si>
  <si>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</si>
  <si>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</si>
  <si>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</si>
  <si>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</si>
  <si>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</si>
  <si>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</si>
  <si>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</si>
  <si>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</si>
  <si>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</si>
  <si>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</si>
  <si>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</si>
  <si>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</si>
  <si>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</si>
  <si>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</si>
  <si>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</si>
  <si>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</si>
  <si>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</si>
  <si>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</si>
  <si>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</si>
  <si>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</si>
  <si>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</si>
  <si>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</si>
  <si>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</si>
  <si>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</si>
  <si>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</si>
  <si>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</si>
  <si>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</si>
  <si>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</si>
  <si>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</si>
  <si>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</si>
  <si>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</si>
  <si>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</si>
  <si>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</si>
  <si>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</si>
  <si>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</si>
  <si>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</si>
  <si>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</si>
  <si>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</si>
  <si>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</si>
  <si>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</si>
  <si>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</si>
  <si>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</si>
  <si>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</si>
  <si>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</si>
  <si>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</si>
  <si>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</si>
  <si>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</si>
  <si>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</si>
  <si>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</si>
  <si>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</si>
  <si>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</si>
  <si>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</si>
  <si>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</si>
  <si>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</si>
  <si>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</si>
  <si>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</si>
  <si>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</si>
  <si>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</si>
  <si>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</si>
  <si>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</si>
  <si>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</si>
  <si>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</si>
  <si>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</si>
  <si>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</si>
  <si>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</si>
  <si>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</si>
  <si>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</si>
  <si>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</si>
  <si>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</si>
  <si>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</si>
  <si>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</si>
  <si>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</si>
  <si>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</si>
  <si>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</si>
  <si>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</si>
  <si>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</si>
  <si>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</si>
  <si>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</si>
  <si>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</si>
  <si>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</si>
  <si>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</si>
  <si>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</si>
  <si>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</si>
  <si>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</si>
  <si>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</si>
  <si>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</si>
  <si>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</si>
  <si>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</si>
  <si>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</si>
  <si>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</si>
  <si>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</si>
  <si>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</si>
  <si>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</si>
  <si>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</si>
  <si>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</si>
  <si>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</si>
  <si>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</si>
  <si>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</si>
  <si>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</si>
  <si>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</si>
  <si>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</si>
  <si>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</si>
  <si>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</si>
  <si>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</si>
  <si>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</si>
  <si>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</si>
  <si>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</si>
  <si>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</si>
  <si>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</si>
  <si>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</si>
  <si>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</si>
  <si>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</si>
  <si>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</si>
  <si>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</si>
  <si>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</si>
  <si>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</si>
  <si>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</si>
  <si>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</si>
  <si>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</si>
  <si>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</si>
  <si>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</si>
  <si>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</si>
  <si>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</si>
  <si>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</si>
  <si>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</si>
  <si>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</si>
  <si>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</si>
  <si>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</si>
  <si>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</si>
  <si>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</si>
  <si>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</si>
  <si>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</si>
  <si>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</si>
  <si>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</si>
  <si>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</si>
  <si>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</si>
  <si>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</si>
  <si>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</si>
  <si>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</si>
  <si>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</si>
  <si>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</si>
  <si>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</si>
  <si>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</si>
  <si>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</si>
  <si>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</si>
  <si>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</si>
  <si>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</si>
  <si>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</si>
  <si>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</si>
  <si>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</si>
  <si>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</si>
  <si>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</si>
  <si>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</si>
  <si>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</si>
  <si>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</si>
  <si>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</si>
  <si>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</si>
  <si>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</si>
  <si>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</si>
  <si>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</si>
  <si>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</si>
  <si>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</si>
  <si>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</si>
  <si>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</si>
  <si>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</si>
  <si>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</si>
  <si>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</si>
  <si>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</si>
  <si>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</si>
  <si>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</si>
  <si>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</si>
  <si>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</si>
  <si>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</si>
  <si>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</si>
  <si>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</si>
  <si>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</si>
  <si>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</si>
  <si>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</si>
  <si>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</si>
  <si>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</si>
  <si>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</si>
  <si>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</si>
  <si>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</si>
  <si>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</si>
  <si>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</si>
  <si>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</si>
  <si>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</si>
  <si>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</si>
  <si>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</si>
  <si>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</si>
  <si>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</si>
  <si>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</si>
  <si>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</si>
  <si>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</si>
  <si>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</si>
  <si>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</si>
  <si>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</si>
  <si>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</si>
  <si>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</si>
  <si>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</si>
  <si>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</si>
  <si>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</si>
  <si>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</si>
  <si>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</si>
  <si>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</si>
  <si>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</si>
  <si>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</si>
  <si>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</si>
  <si>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</si>
  <si>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</si>
  <si>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</si>
  <si>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</si>
  <si>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</si>
  <si>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</si>
  <si>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</si>
  <si>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</si>
  <si>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</si>
  <si>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</si>
  <si>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</si>
  <si>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</si>
  <si>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</si>
  <si>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</si>
  <si>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</si>
  <si>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</si>
  <si>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</si>
  <si>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</si>
  <si>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</si>
  <si>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</si>
  <si>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</si>
  <si>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</si>
  <si>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</si>
  <si>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</si>
  <si>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</si>
  <si>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</si>
  <si>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</si>
  <si>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</si>
  <si>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</si>
  <si>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</si>
  <si>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</si>
  <si>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</si>
  <si>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</si>
  <si>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</si>
  <si>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</si>
  <si>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</si>
  <si>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</si>
  <si>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</si>
  <si>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</si>
  <si>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</si>
  <si>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</si>
  <si>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</si>
  <si>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</si>
  <si>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</si>
  <si>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</si>
  <si>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</si>
  <si>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</si>
  <si>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</si>
  <si>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</si>
  <si>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</si>
  <si>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</si>
  <si>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</si>
  <si>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</si>
  <si>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</si>
  <si>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</si>
  <si>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</si>
  <si>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</si>
  <si>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</si>
  <si>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</si>
  <si>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</si>
  <si>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</si>
  <si>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</si>
  <si>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</si>
  <si>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</si>
  <si>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</si>
  <si>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</si>
  <si>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</si>
  <si>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</si>
  <si>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</si>
  <si>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</si>
  <si>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</si>
  <si>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</si>
  <si>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</si>
  <si>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</si>
  <si>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</si>
  <si>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</si>
  <si>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</si>
  <si>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</si>
  <si>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</si>
  <si>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</si>
  <si>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</si>
  <si>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</si>
  <si>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</si>
  <si>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</si>
  <si>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</si>
  <si>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</si>
  <si>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</si>
  <si>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</si>
  <si>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</si>
  <si>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</si>
  <si>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</si>
  <si>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</si>
  <si>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</si>
  <si>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</si>
  <si>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</si>
  <si>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</si>
  <si>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</si>
  <si>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</si>
  <si>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</si>
  <si>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</si>
  <si>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</si>
  <si>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</si>
  <si>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</si>
  <si>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</si>
  <si>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</si>
  <si>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</si>
  <si>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</si>
  <si>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</si>
  <si>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</si>
  <si>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</si>
  <si>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</si>
  <si>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</si>
  <si>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</si>
  <si>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</si>
  <si>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</si>
  <si>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</si>
  <si>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</si>
  <si>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</si>
  <si>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</si>
  <si>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</si>
  <si>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</si>
  <si>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</si>
  <si>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</si>
  <si>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</si>
  <si>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</si>
  <si>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</si>
  <si>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</si>
  <si>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</si>
  <si>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</si>
  <si>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</si>
  <si>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</si>
  <si>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</si>
  <si>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</si>
  <si>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</si>
  <si>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</si>
  <si>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</si>
  <si>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</si>
  <si>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</si>
  <si>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</si>
  <si>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</si>
  <si>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</si>
  <si>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</si>
  <si>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</si>
  <si>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</si>
  <si>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</si>
  <si>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</si>
  <si>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</si>
  <si>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</si>
  <si>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</si>
  <si>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</si>
  <si>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</si>
  <si>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</si>
  <si>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</si>
  <si>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</si>
  <si>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</si>
  <si>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</si>
  <si>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</si>
  <si>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</si>
  <si>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</si>
  <si>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</si>
  <si>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</si>
  <si>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</si>
  <si>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</si>
  <si>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</si>
  <si>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</si>
  <si>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</si>
  <si>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</si>
  <si>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</si>
  <si>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</si>
  <si>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</si>
  <si>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</si>
  <si>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</si>
  <si>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</si>
  <si>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</si>
  <si>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</si>
  <si>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</si>
  <si>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</si>
  <si>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</si>
  <si>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</si>
  <si>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</si>
  <si>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</si>
  <si>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</si>
  <si>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</si>
  <si>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</si>
  <si>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</si>
  <si>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</si>
  <si>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</si>
  <si>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</si>
  <si>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</si>
  <si>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</si>
  <si>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</si>
  <si>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</si>
  <si>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</si>
  <si>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</si>
  <si>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</si>
  <si>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</si>
  <si>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</si>
  <si>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</si>
  <si>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</si>
  <si>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</si>
  <si>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</si>
  <si>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</si>
  <si>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</si>
  <si>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</si>
  <si>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</si>
  <si>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</si>
  <si>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</si>
  <si>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</si>
  <si>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</si>
  <si>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</si>
  <si>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</si>
  <si>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</si>
  <si>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</si>
  <si>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</si>
  <si>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</si>
  <si>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</si>
  <si>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</si>
  <si>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</si>
  <si>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</si>
  <si>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</si>
  <si>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</si>
  <si>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</si>
  <si>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</si>
  <si>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</si>
  <si>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</si>
  <si>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</si>
  <si>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</si>
  <si>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</si>
  <si>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</si>
  <si>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</si>
  <si>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</si>
  <si>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</si>
  <si>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</si>
  <si>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</si>
  <si>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</si>
  <si>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</si>
  <si>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</si>
  <si>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</si>
  <si>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</si>
  <si>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</si>
  <si>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</si>
  <si>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</si>
  <si>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</si>
  <si>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</si>
  <si>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</si>
  <si>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</si>
  <si>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</si>
  <si>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</si>
  <si>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</si>
  <si>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</si>
  <si>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</si>
  <si>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</si>
  <si>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</si>
  <si>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</si>
  <si>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</si>
  <si>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</si>
  <si>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</si>
  <si>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</si>
  <si>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</si>
  <si>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</si>
  <si>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</si>
  <si>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</si>
  <si>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</si>
  <si>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</si>
  <si>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</si>
  <si>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</si>
  <si>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</si>
  <si>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</si>
  <si>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</si>
  <si>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</si>
  <si>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</si>
  <si>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</si>
  <si>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</si>
  <si>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</si>
  <si>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</si>
  <si>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</si>
  <si>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</si>
  <si>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</si>
  <si>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</si>
  <si>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</si>
  <si>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</si>
  <si>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</si>
  <si>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</si>
  <si>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</si>
  <si>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</si>
  <si>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</si>
  <si>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</si>
  <si>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</si>
  <si>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</si>
  <si>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</si>
  <si>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</si>
  <si>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</si>
  <si>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</si>
  <si>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</si>
  <si>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</si>
  <si>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</si>
  <si>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</si>
  <si>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</si>
  <si>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</si>
  <si>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</si>
  <si>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</si>
  <si>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</si>
  <si>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</si>
  <si>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</si>
  <si>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</si>
  <si>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</si>
  <si>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</si>
  <si>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</si>
  <si>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</si>
  <si>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</si>
  <si>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</si>
  <si>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</si>
  <si>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</si>
  <si>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</si>
  <si>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</si>
  <si>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</si>
  <si>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</si>
  <si>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</si>
  <si>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</si>
  <si>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</si>
  <si>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</si>
  <si>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</si>
  <si>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</si>
  <si>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</si>
  <si>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</si>
  <si>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</si>
  <si>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</si>
  <si>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</si>
  <si>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</si>
  <si>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</si>
  <si>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</si>
  <si>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</si>
  <si>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</si>
  <si>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</si>
  <si>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</si>
  <si>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</si>
  <si>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</si>
  <si>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</si>
  <si>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</si>
  <si>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</si>
  <si>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</si>
  <si>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</si>
  <si>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</si>
  <si>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</si>
  <si>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</si>
  <si>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</si>
  <si>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</si>
  <si>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</si>
  <si>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</si>
  <si>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</si>
  <si>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</si>
  <si>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</si>
  <si>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</si>
  <si>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</si>
  <si>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</si>
  <si>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</si>
  <si>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</si>
  <si>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</si>
  <si>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</si>
  <si>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</si>
  <si>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</si>
  <si>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</si>
  <si>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</si>
  <si>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</si>
  <si>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</si>
  <si>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</si>
  <si>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</si>
  <si>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</si>
  <si>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</si>
  <si>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</si>
  <si>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</si>
  <si>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</si>
  <si>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</si>
  <si>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</si>
  <si>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</si>
  <si>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</si>
  <si>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</si>
  <si>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</si>
  <si>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</si>
  <si>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</si>
  <si>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</si>
  <si>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</si>
  <si>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</si>
  <si>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</si>
  <si>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</si>
  <si>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</si>
  <si>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</si>
  <si>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</si>
  <si>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</si>
  <si>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</si>
  <si>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</si>
  <si>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</si>
  <si>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</si>
  <si>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</si>
  <si>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</si>
  <si>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</si>
  <si>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</si>
  <si>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</si>
  <si>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</si>
  <si>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</si>
  <si>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</si>
  <si>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</si>
  <si>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</si>
  <si>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</si>
  <si>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</si>
  <si>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</si>
  <si>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</si>
  <si>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</si>
  <si>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</si>
  <si>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</si>
  <si>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</si>
  <si>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</si>
  <si>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</si>
  <si>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</si>
  <si>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</si>
  <si>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</si>
  <si>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</si>
  <si>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</si>
  <si>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</si>
  <si>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</si>
  <si>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</si>
  <si>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</si>
  <si>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</si>
  <si>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</si>
  <si>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</si>
  <si>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</si>
  <si>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</si>
  <si>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</si>
  <si>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</si>
  <si>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</si>
  <si>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</si>
  <si>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</si>
  <si>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</si>
  <si>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</si>
  <si>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</si>
  <si>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</si>
  <si>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</si>
  <si>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</si>
  <si>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</si>
  <si>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</si>
  <si>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</si>
  <si>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</si>
  <si>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</si>
  <si>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</si>
  <si>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</si>
  <si>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</si>
  <si>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</si>
  <si>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</si>
  <si>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</si>
  <si>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</si>
  <si>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</si>
  <si>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</si>
  <si>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</si>
  <si>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</si>
  <si>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</si>
  <si>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</si>
  <si>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</si>
  <si>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</si>
  <si>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</si>
  <si>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</si>
  <si>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</si>
  <si>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</si>
  <si>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</si>
  <si>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</si>
  <si>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</si>
  <si>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</si>
  <si>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</si>
  <si>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</si>
  <si>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</si>
  <si>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</si>
  <si>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</si>
  <si>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</si>
  <si>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</si>
  <si>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</si>
  <si>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</si>
  <si>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</si>
  <si>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</si>
  <si>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</si>
  <si>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</si>
  <si>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</si>
  <si>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</si>
  <si>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</si>
  <si>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</si>
  <si>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</si>
  <si>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</si>
  <si>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</si>
  <si>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</si>
  <si>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</si>
  <si>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</si>
  <si>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</si>
  <si>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</si>
  <si>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</si>
  <si>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</si>
  <si>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</si>
  <si>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</si>
  <si>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</si>
  <si>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</si>
  <si>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</si>
  <si>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</si>
  <si>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</si>
  <si>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</si>
  <si>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</si>
  <si>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</si>
  <si>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</si>
  <si>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</si>
  <si>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</si>
  <si>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</si>
  <si>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</si>
  <si>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</si>
  <si>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</si>
  <si>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</si>
  <si>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</si>
  <si>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</si>
  <si>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</si>
  <si>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</si>
  <si>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</si>
  <si>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</si>
  <si>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</si>
  <si>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</si>
  <si>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</si>
  <si>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</si>
  <si>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</si>
  <si>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</si>
  <si>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</si>
  <si>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</si>
  <si>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</si>
  <si>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</si>
  <si>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</si>
  <si>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</si>
  <si>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</si>
  <si>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</si>
  <si>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</si>
  <si>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</si>
  <si>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</si>
  <si>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</si>
  <si>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</si>
  <si>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</si>
  <si>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</si>
  <si>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</si>
  <si>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</si>
  <si>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</si>
  <si>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</si>
  <si>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</si>
  <si>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</si>
  <si>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</si>
  <si>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</si>
  <si>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</si>
  <si>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</si>
  <si>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</si>
  <si>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</si>
  <si>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</si>
  <si>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</si>
  <si>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</si>
  <si>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</si>
  <si>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</si>
  <si>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</si>
  <si>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</si>
  <si>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</si>
  <si>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</si>
  <si>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</si>
  <si>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</si>
  <si>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</si>
  <si>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</si>
  <si>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</si>
  <si>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</si>
  <si>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</si>
  <si>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</si>
  <si>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</si>
  <si>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</si>
  <si>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</si>
  <si>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</si>
  <si>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</si>
  <si>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</si>
  <si>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</si>
  <si>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</si>
  <si>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</si>
  <si>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</si>
  <si>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</si>
  <si>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</si>
  <si>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</si>
  <si>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</si>
  <si>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</si>
  <si>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</si>
  <si>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</si>
  <si>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</si>
  <si>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</si>
  <si>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</si>
  <si>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</si>
  <si>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</si>
  <si>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</si>
  <si>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</si>
  <si>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</si>
  <si>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</si>
  <si>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</si>
  <si>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</si>
  <si>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</si>
  <si>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</si>
  <si>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</si>
  <si>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</si>
  <si>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</si>
  <si>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</si>
  <si>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</si>
  <si>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</si>
  <si>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</si>
  <si>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</si>
  <si>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</si>
  <si>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</si>
  <si>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</si>
  <si>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</si>
  <si>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</si>
  <si>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</si>
  <si>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</si>
  <si>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</si>
  <si>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</si>
  <si>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</si>
  <si>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</si>
  <si>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</si>
  <si>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</si>
  <si>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</si>
  <si>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</si>
  <si>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</si>
  <si>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</si>
  <si>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</si>
  <si>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</si>
  <si>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</si>
  <si>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</si>
  <si>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</si>
  <si>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</si>
  <si>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</si>
  <si>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</si>
  <si>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</si>
  <si>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</si>
  <si>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</si>
  <si>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</si>
  <si>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</si>
  <si>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</si>
  <si>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</si>
  <si>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</si>
  <si>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</si>
  <si>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</si>
  <si>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</si>
  <si>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</si>
  <si>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</si>
  <si>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</si>
  <si>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</si>
  <si>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</si>
  <si>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</si>
  <si>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</si>
  <si>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</si>
  <si>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</si>
  <si>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</si>
  <si>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</si>
  <si>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</si>
  <si>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</si>
  <si>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</si>
  <si>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</si>
  <si>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</si>
  <si>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</si>
  <si>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</si>
  <si>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</si>
  <si>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</si>
  <si>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</si>
  <si>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</si>
  <si>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</si>
  <si>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</si>
  <si>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</si>
  <si>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</si>
  <si>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</si>
  <si>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</si>
  <si>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</si>
  <si>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</si>
  <si>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</si>
  <si>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</si>
  <si>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</si>
  <si>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</si>
  <si>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</si>
  <si>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</si>
  <si>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</si>
  <si>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</si>
  <si>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</si>
  <si>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</si>
  <si>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</si>
  <si>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</si>
  <si>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</si>
  <si>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</si>
  <si>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</si>
  <si>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</si>
  <si>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</si>
  <si>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</si>
  <si>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</si>
  <si>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</si>
  <si>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</si>
  <si>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</si>
  <si>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</si>
  <si>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</si>
  <si>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</si>
  <si>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</si>
  <si>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</si>
  <si>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</si>
  <si>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</si>
  <si>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</si>
  <si>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</si>
  <si>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</si>
  <si>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</si>
  <si>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</si>
  <si>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</si>
  <si>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</si>
  <si>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</si>
  <si>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</si>
  <si>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</si>
  <si>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</si>
  <si>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</si>
  <si>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</si>
  <si>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</si>
  <si>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</si>
  <si>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</si>
  <si>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</si>
  <si>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</si>
  <si>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</si>
  <si>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</si>
  <si>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</si>
  <si>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</si>
  <si>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</si>
  <si>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</si>
  <si>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</si>
  <si>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</si>
  <si>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</si>
  <si>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</si>
  <si>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</si>
  <si>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</si>
  <si>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</si>
  <si>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</si>
  <si>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</si>
  <si>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</si>
  <si>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</si>
  <si>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</si>
  <si>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</si>
  <si>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</si>
  <si>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</si>
  <si>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</si>
  <si>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</si>
  <si>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</si>
  <si>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</si>
  <si>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</si>
  <si>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</si>
  <si>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</si>
  <si>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</si>
  <si>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</si>
  <si>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</si>
  <si>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</si>
  <si>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</si>
  <si>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</si>
  <si>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</si>
  <si>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</si>
  <si>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</si>
  <si>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</si>
  <si>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</si>
  <si>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</si>
  <si>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</si>
  <si>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</si>
  <si>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</si>
  <si>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</si>
  <si>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</si>
  <si>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</si>
  <si>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</si>
  <si>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</si>
  <si>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</si>
  <si>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</si>
  <si>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</si>
  <si>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</si>
  <si>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</si>
  <si>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</si>
  <si>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</si>
  <si>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</si>
  <si>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</si>
  <si>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</si>
  <si>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</si>
  <si>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</si>
  <si>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</si>
  <si>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</si>
  <si>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</si>
  <si>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</si>
  <si>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</si>
  <si>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</si>
  <si>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</si>
  <si>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</si>
  <si>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</si>
  <si>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</si>
  <si>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</si>
  <si>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</si>
  <si>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</si>
  <si>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</si>
  <si>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</si>
  <si>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</si>
  <si>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</si>
  <si>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</si>
  <si>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</si>
  <si>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</si>
  <si>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</si>
  <si>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</si>
  <si>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</si>
  <si>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</si>
  <si>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</si>
  <si>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</si>
  <si>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</si>
  <si>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</si>
  <si>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</si>
  <si>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</si>
  <si>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</si>
  <si>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</si>
  <si>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</si>
  <si>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</si>
  <si>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</si>
  <si>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</si>
  <si>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</si>
  <si>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</si>
  <si>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</si>
  <si>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</si>
  <si>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</si>
  <si>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</si>
  <si>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</si>
  <si>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</si>
  <si>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</si>
  <si>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</si>
  <si>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</si>
  <si>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</si>
  <si>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</si>
  <si>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</si>
  <si>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</si>
  <si>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</si>
  <si>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</si>
  <si>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</si>
  <si>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</si>
  <si>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</si>
  <si>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</si>
  <si>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</si>
  <si>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</si>
  <si>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</si>
  <si>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</si>
  <si>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</si>
  <si>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</si>
  <si>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</si>
  <si>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</si>
  <si>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</si>
  <si>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</si>
  <si>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</si>
  <si>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</si>
  <si>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</si>
  <si>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</si>
  <si>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</si>
  <si>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</si>
  <si>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</si>
  <si>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</si>
  <si>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</si>
  <si>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</si>
  <si>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</si>
  <si>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</si>
  <si>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</si>
  <si>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</si>
  <si>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</si>
  <si>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</si>
  <si>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</si>
  <si>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</si>
  <si>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</si>
  <si>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</si>
  <si>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</si>
  <si>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</si>
  <si>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</si>
  <si>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</si>
  <si>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</si>
  <si>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</si>
  <si>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</si>
  <si>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</si>
  <si>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</si>
  <si>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</si>
  <si>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</si>
  <si>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</si>
  <si>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</si>
  <si>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</si>
  <si>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</si>
  <si>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</si>
  <si>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</si>
  <si>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</si>
  <si>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</si>
  <si>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</si>
  <si>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</si>
  <si>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</si>
  <si>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</si>
  <si>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</si>
  <si>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</si>
  <si>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</si>
  <si>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</si>
  <si>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</si>
  <si>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</si>
  <si>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</si>
  <si>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</si>
  <si>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</si>
  <si>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</si>
  <si>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</si>
  <si>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</si>
  <si>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</si>
  <si>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</si>
  <si>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</si>
  <si>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</si>
  <si>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</si>
  <si>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</si>
  <si>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</si>
  <si>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</si>
  <si>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</si>
  <si>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</si>
  <si>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</si>
  <si>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</si>
  <si>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</si>
  <si>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</si>
  <si>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</si>
  <si>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</si>
  <si>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</si>
  <si>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</si>
  <si>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</si>
  <si>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</si>
  <si>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</si>
  <si>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</si>
  <si>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</si>
  <si>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</si>
  <si>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</si>
  <si>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</si>
  <si>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</si>
  <si>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</si>
  <si>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</si>
  <si>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</si>
  <si>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</si>
  <si>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</si>
  <si>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</si>
  <si>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</si>
  <si>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</si>
  <si>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</si>
  <si>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</si>
  <si>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</si>
  <si>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</si>
  <si>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</si>
  <si>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</si>
  <si>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</si>
  <si>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</si>
  <si>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</si>
  <si>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</si>
  <si>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</si>
  <si>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</si>
  <si>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</si>
  <si>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</si>
  <si>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</si>
  <si>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</si>
  <si>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</si>
  <si>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</si>
  <si>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</si>
  <si>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</si>
  <si>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</si>
  <si>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</si>
  <si>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</si>
  <si>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</si>
  <si>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</si>
  <si>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</si>
  <si>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</si>
  <si>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</si>
  <si>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</si>
  <si>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</si>
  <si>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</si>
  <si>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</si>
  <si>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</si>
  <si>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</si>
  <si>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</si>
  <si>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</si>
  <si>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</si>
  <si>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</si>
  <si>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</si>
  <si>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</si>
  <si>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</si>
  <si>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</si>
  <si>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</si>
  <si>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</si>
  <si>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</si>
  <si>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</si>
  <si>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</si>
  <si>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</si>
  <si>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</si>
  <si>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</si>
  <si>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</si>
  <si>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</si>
  <si>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</si>
  <si>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</si>
  <si>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</si>
  <si>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</si>
  <si>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</si>
  <si>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</si>
  <si>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</si>
  <si>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</si>
  <si>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</si>
  <si>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</si>
  <si>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</si>
  <si>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</si>
  <si>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</si>
  <si>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</si>
  <si>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</si>
  <si>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</si>
  <si>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</si>
  <si>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</si>
  <si>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</si>
  <si>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</si>
  <si>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</si>
  <si>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</si>
  <si>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</si>
  <si>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</si>
  <si>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</si>
  <si>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</si>
  <si>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</si>
  <si>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</si>
  <si>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</si>
  <si>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</si>
  <si>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</si>
  <si>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</si>
  <si>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</si>
  <si>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</si>
  <si>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</si>
  <si>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</si>
  <si>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</si>
  <si>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</si>
  <si>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</si>
  <si>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</si>
  <si>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</si>
  <si>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</si>
  <si>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</si>
  <si>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</si>
  <si>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</si>
  <si>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</si>
  <si>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</si>
  <si>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</si>
  <si>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</si>
  <si>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</si>
  <si>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</si>
  <si>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</si>
  <si>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</si>
  <si>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</si>
  <si>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</si>
  <si>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</si>
  <si>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</si>
  <si>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</si>
  <si>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</si>
  <si>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</si>
  <si>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</si>
  <si>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</si>
  <si>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</si>
  <si>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</si>
  <si>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</si>
  <si>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</si>
  <si>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</si>
  <si>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</si>
  <si>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</si>
  <si>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</si>
  <si>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</si>
  <si>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</si>
  <si>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</si>
  <si>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</si>
  <si>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</si>
  <si>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</si>
  <si>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</si>
  <si>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</si>
  <si>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</si>
  <si>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</si>
  <si>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</si>
  <si>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</si>
  <si>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</si>
  <si>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</si>
  <si>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</si>
  <si>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</si>
  <si>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</si>
  <si>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</si>
  <si>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</si>
  <si>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</si>
  <si>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</si>
  <si>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</si>
  <si>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</si>
  <si>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</si>
  <si>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</si>
  <si>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</si>
  <si>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</si>
  <si>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</si>
  <si>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</si>
  <si>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</si>
  <si>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</si>
  <si>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</si>
  <si>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</si>
  <si>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</si>
  <si>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</si>
  <si>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</si>
  <si>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</si>
  <si>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</si>
  <si>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</si>
  <si>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</si>
  <si>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</si>
  <si>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</si>
  <si>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</si>
  <si>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</si>
  <si>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</si>
  <si>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</si>
  <si>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</si>
  <si>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</si>
  <si>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</si>
  <si>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</si>
  <si>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</si>
  <si>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</si>
  <si>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</si>
  <si>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</si>
  <si>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</si>
  <si>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</si>
  <si>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</si>
  <si>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</si>
  <si>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</si>
  <si>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</si>
  <si>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</si>
  <si>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</si>
  <si>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</si>
  <si>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</si>
  <si>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</si>
  <si>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</si>
  <si>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</si>
  <si>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</si>
  <si>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</si>
  <si>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</si>
  <si>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</si>
  <si>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</si>
  <si>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</si>
  <si>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</si>
  <si>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</si>
  <si>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</si>
  <si>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</si>
  <si>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</si>
  <si>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</si>
  <si>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</si>
  <si>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</si>
  <si>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</si>
  <si>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</si>
  <si>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</si>
  <si>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</si>
  <si>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</si>
  <si>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</si>
  <si>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</si>
  <si>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</si>
  <si>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</si>
  <si>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</si>
  <si>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</si>
  <si>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</si>
  <si>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</si>
  <si>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</si>
  <si>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</si>
  <si>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</si>
  <si>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</si>
  <si>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</si>
  <si>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</si>
  <si>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</si>
  <si>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</si>
  <si>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</si>
  <si>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</si>
  <si>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</si>
  <si>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</si>
  <si>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</si>
  <si>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</si>
  <si>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</si>
  <si>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</si>
  <si>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</si>
  <si>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</si>
  <si>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</si>
  <si>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</si>
  <si>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</si>
  <si>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</si>
  <si>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</si>
  <si>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</si>
  <si>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</si>
  <si>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</si>
  <si>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</si>
  <si>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</si>
  <si>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</si>
  <si>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</si>
  <si>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</si>
  <si>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</si>
  <si>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</si>
  <si>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</si>
  <si>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</si>
  <si>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</si>
  <si>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</si>
  <si>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</si>
  <si>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</si>
  <si>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</si>
  <si>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</si>
  <si>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</si>
  <si>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</si>
  <si>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</si>
  <si>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</si>
  <si>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</si>
  <si>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</si>
  <si>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</si>
  <si>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</si>
  <si>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</si>
  <si>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</si>
  <si>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</si>
  <si>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</si>
  <si>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</si>
  <si>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</si>
  <si>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</si>
  <si>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</si>
  <si>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</si>
  <si>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</si>
  <si>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</si>
  <si>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</si>
  <si>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</si>
  <si>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</si>
  <si>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</si>
  <si>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</si>
  <si>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</si>
  <si>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</si>
  <si>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</si>
  <si>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</si>
  <si>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</si>
  <si>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</si>
  <si>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</si>
  <si>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</si>
  <si>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</si>
  <si>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</si>
  <si>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</si>
  <si>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</si>
  <si>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</si>
  <si>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</si>
  <si>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</si>
  <si>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</si>
  <si>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</si>
  <si>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</si>
  <si>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</si>
  <si>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</si>
  <si>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</si>
  <si>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</si>
  <si>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</si>
  <si>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</si>
  <si>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</si>
  <si>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</si>
  <si>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</si>
  <si>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</si>
  <si>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</si>
  <si>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</si>
  <si>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</si>
  <si>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</si>
  <si>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</si>
  <si>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</si>
  <si>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</si>
  <si>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</si>
  <si>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</si>
  <si>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</si>
  <si>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</si>
  <si>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</si>
  <si>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</si>
  <si>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</si>
  <si>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</si>
  <si>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</si>
  <si>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</si>
  <si>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</si>
  <si>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</si>
  <si>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</si>
  <si>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</si>
  <si>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</si>
  <si>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</si>
  <si>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</si>
  <si>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</si>
  <si>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</si>
  <si>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</si>
  <si>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</si>
  <si>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</si>
  <si>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</si>
  <si>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</si>
  <si>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</si>
  <si>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</si>
  <si>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</si>
  <si>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</si>
  <si>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</si>
  <si>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</si>
  <si>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</si>
  <si>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</si>
  <si>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</si>
  <si>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</si>
  <si>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</si>
  <si>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</si>
  <si>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</si>
  <si>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</si>
  <si>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</si>
  <si>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</si>
  <si>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</si>
  <si>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</si>
  <si>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</si>
  <si>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</si>
  <si>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</si>
  <si>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</si>
  <si>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</si>
  <si>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</si>
  <si>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</si>
  <si>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</si>
  <si>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</si>
  <si>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</si>
  <si>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</si>
  <si>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</si>
  <si>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</si>
  <si>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</si>
  <si>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</si>
  <si>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</si>
  <si>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</si>
  <si>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</si>
  <si>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</si>
  <si>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</si>
  <si>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</si>
  <si>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</si>
  <si>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</si>
  <si>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</si>
  <si>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</si>
  <si>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</si>
  <si>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</si>
  <si>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</si>
  <si>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</si>
  <si>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</si>
  <si>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</si>
  <si>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</si>
  <si>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</si>
  <si>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</si>
  <si>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</si>
  <si>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</si>
  <si>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</si>
  <si>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</si>
  <si>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</si>
  <si>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</si>
  <si>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</si>
  <si>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</si>
  <si>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</si>
  <si>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</si>
  <si>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</si>
  <si>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</si>
  <si>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</si>
  <si>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</si>
  <si>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</si>
  <si>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</si>
  <si>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</si>
  <si>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</si>
  <si>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</si>
  <si>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</si>
  <si>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</si>
  <si>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</si>
  <si>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</si>
  <si>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</si>
  <si>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</si>
  <si>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</si>
  <si>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</si>
  <si>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</si>
  <si>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</si>
  <si>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</si>
  <si>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</si>
  <si>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</si>
  <si>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</si>
  <si>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</si>
  <si>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</si>
  <si>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</si>
  <si>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</si>
  <si>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</si>
  <si>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</si>
  <si>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</si>
  <si>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</si>
  <si>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</si>
  <si>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</si>
  <si>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</si>
  <si>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</si>
  <si>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</si>
  <si>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</si>
  <si>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</si>
  <si>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</si>
  <si>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</si>
  <si>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</si>
  <si>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</si>
  <si>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</si>
  <si>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</si>
  <si>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</si>
  <si>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</si>
  <si>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</si>
  <si>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</si>
  <si>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</si>
  <si>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</si>
  <si>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</si>
  <si>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</si>
  <si>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</si>
  <si>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</si>
  <si>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</si>
  <si>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</si>
  <si>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</si>
  <si>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</si>
  <si>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</si>
  <si>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</si>
  <si>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</si>
  <si>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</si>
  <si>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</si>
  <si>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</si>
  <si>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</si>
  <si>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</si>
  <si>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</si>
  <si>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</si>
  <si>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</si>
  <si>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</si>
  <si>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</si>
  <si>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</si>
  <si>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</si>
  <si>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</si>
  <si>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</si>
  <si>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</si>
  <si>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</si>
  <si>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</si>
  <si>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</si>
  <si>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</si>
  <si>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</si>
  <si>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</si>
  <si>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</si>
  <si>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</si>
  <si>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</si>
  <si>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</si>
  <si>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</si>
  <si>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</si>
  <si>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</si>
  <si>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</si>
  <si>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</si>
  <si>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</si>
  <si>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</si>
  <si>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</si>
  <si>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</si>
  <si>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</si>
  <si>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</si>
  <si>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</si>
  <si>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</si>
  <si>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</si>
  <si>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</si>
  <si>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</si>
  <si>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</si>
  <si>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</si>
  <si>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</si>
  <si>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</si>
  <si>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</si>
  <si>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</si>
  <si>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</si>
  <si>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</si>
  <si>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</si>
  <si>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</si>
  <si>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</si>
  <si>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</si>
  <si>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</si>
  <si>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</si>
  <si>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</si>
  <si>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</si>
  <si>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</si>
  <si>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</si>
  <si>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</si>
  <si>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</si>
  <si>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</si>
  <si>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</si>
  <si>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</si>
  <si>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</si>
  <si>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</si>
  <si>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</si>
  <si>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</si>
  <si>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</si>
  <si>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</si>
  <si>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</si>
  <si>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</si>
  <si>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</si>
  <si>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</si>
  <si>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</si>
  <si>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</si>
  <si>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</si>
  <si>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</si>
  <si>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</si>
  <si>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</si>
  <si>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</si>
  <si>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</si>
  <si>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</si>
  <si>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</si>
  <si>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</si>
  <si>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</si>
  <si>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</si>
  <si>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</si>
  <si>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</si>
  <si>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</si>
  <si>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</si>
  <si>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</si>
  <si>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</si>
  <si>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</si>
  <si>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</si>
  <si>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</si>
  <si>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</si>
  <si>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</si>
  <si>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</si>
  <si>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</si>
  <si>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</si>
  <si>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</si>
  <si>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</si>
  <si>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</si>
  <si>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</si>
  <si>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</si>
  <si>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</si>
  <si>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</si>
  <si>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</si>
  <si>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</si>
  <si>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</si>
  <si>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</si>
  <si>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</si>
  <si>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</si>
  <si>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</si>
  <si>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</si>
  <si>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</si>
  <si>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</si>
  <si>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</si>
  <si>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</si>
  <si>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</si>
  <si>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</si>
  <si>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</si>
  <si>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</si>
  <si>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</si>
  <si>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</si>
  <si>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</si>
  <si>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</si>
  <si>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</si>
  <si>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</si>
  <si>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</si>
  <si>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</si>
  <si>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</si>
  <si>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</si>
  <si>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</si>
  <si>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</si>
  <si>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</si>
  <si>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</si>
  <si>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</si>
  <si>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</si>
  <si>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</si>
  <si>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</si>
  <si>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</si>
  <si>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</si>
  <si>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</si>
  <si>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</si>
  <si>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</si>
  <si>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</si>
  <si>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</si>
  <si>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</si>
  <si>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</si>
  <si>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</si>
  <si>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</si>
  <si>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</si>
  <si>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</si>
  <si>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</si>
  <si>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</si>
  <si>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</si>
  <si>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</si>
  <si>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</si>
  <si>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</si>
  <si>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</si>
  <si>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</si>
  <si>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</si>
  <si>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</si>
  <si>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</si>
  <si>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</si>
  <si>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</si>
  <si>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</si>
  <si>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</si>
  <si>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</si>
  <si>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</si>
  <si>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</si>
  <si>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</si>
  <si>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</si>
  <si>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</si>
  <si>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</si>
  <si>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</si>
  <si>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</si>
  <si>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</si>
  <si>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</si>
  <si>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</si>
  <si>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</si>
  <si>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</si>
  <si>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</si>
  <si>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</si>
  <si>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</si>
  <si>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</si>
  <si>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</si>
  <si>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</si>
  <si>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</si>
  <si>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</si>
  <si>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</si>
  <si>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</si>
  <si>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</si>
  <si>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</si>
  <si>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</si>
  <si>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</si>
  <si>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</si>
  <si>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</si>
  <si>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</si>
  <si>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</si>
  <si>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</si>
  <si>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</si>
  <si>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</si>
  <si>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</si>
  <si>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</si>
  <si>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</si>
  <si>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</si>
  <si>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</si>
  <si>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</si>
  <si>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</si>
  <si>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</si>
  <si>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</si>
  <si>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</si>
  <si>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</si>
  <si>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</si>
  <si>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</si>
  <si>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</si>
  <si>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</si>
  <si>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</si>
  <si>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</si>
  <si>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</si>
  <si>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</si>
  <si>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</si>
  <si>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</si>
  <si>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</si>
  <si>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</si>
  <si>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</si>
  <si>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</si>
  <si>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</si>
  <si>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</si>
  <si>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</si>
  <si>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</si>
  <si>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</si>
  <si>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</si>
  <si>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</si>
  <si>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</si>
  <si>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</si>
  <si>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</si>
  <si>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</si>
  <si>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</si>
  <si>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</si>
  <si>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</si>
  <si>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</si>
  <si>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</si>
  <si>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</si>
  <si>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</si>
  <si>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</si>
  <si>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</si>
  <si>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</si>
  <si>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</si>
  <si>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</si>
  <si>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</si>
  <si>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</si>
  <si>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</si>
  <si>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</si>
  <si>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</si>
  <si>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</si>
  <si>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</si>
  <si>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</si>
  <si>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</si>
  <si>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</si>
  <si>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</si>
  <si>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</si>
  <si>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</si>
  <si>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</si>
  <si>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</si>
  <si>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</si>
  <si>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</si>
  <si>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</si>
  <si>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</si>
  <si>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</si>
  <si>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</si>
  <si>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</si>
  <si>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</si>
  <si>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</si>
  <si>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</si>
  <si>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</si>
  <si>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</si>
  <si>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</si>
  <si>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</si>
  <si>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</si>
  <si>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</si>
  <si>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</si>
  <si>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</si>
  <si>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</si>
  <si>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</si>
  <si>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</si>
  <si>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</si>
  <si>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</si>
  <si>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</si>
  <si>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</si>
  <si>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</si>
  <si>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</si>
  <si>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</si>
  <si>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</si>
  <si>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</si>
  <si>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</si>
  <si>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</si>
  <si>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</si>
  <si>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</si>
  <si>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</si>
  <si>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</si>
  <si>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</si>
  <si>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</si>
  <si>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</si>
  <si>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</si>
  <si>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</si>
  <si>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</si>
  <si>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</si>
  <si>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</si>
  <si>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</si>
  <si>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</si>
  <si>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</si>
  <si>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</si>
  <si>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</si>
  <si>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</si>
  <si>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</si>
  <si>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</si>
  <si>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</si>
  <si>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</si>
  <si>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</si>
  <si>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</si>
  <si>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</si>
  <si>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</si>
  <si>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</si>
  <si>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</si>
  <si>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</si>
  <si>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</si>
  <si>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</si>
  <si>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</si>
  <si>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</si>
  <si>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</si>
  <si>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</si>
  <si>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</si>
  <si>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</si>
  <si>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</si>
  <si>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</si>
  <si>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</si>
  <si>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</si>
  <si>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</si>
  <si>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</si>
  <si>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</si>
  <si>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</si>
  <si>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</si>
  <si>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</si>
  <si>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</si>
  <si>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</si>
  <si>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</si>
  <si>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</si>
  <si>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</si>
  <si>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</si>
  <si>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</si>
  <si>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</si>
  <si>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</si>
  <si>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</si>
  <si>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</si>
  <si>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</si>
  <si>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</si>
  <si>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</si>
  <si>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</si>
  <si>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</si>
  <si>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</si>
  <si>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</si>
  <si>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</si>
  <si>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</si>
  <si>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</si>
  <si>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</si>
  <si>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</si>
  <si>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</si>
  <si>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</si>
  <si>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</si>
  <si>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</si>
  <si>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</si>
  <si>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</si>
  <si>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</si>
  <si>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</si>
  <si>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</si>
  <si>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</si>
  <si>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</si>
  <si>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</si>
  <si>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</si>
  <si>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</si>
  <si>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</si>
  <si>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</si>
  <si>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</si>
  <si>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</si>
  <si>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</si>
  <si>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</si>
  <si>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</si>
  <si>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</si>
  <si>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</si>
  <si>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</si>
  <si>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</si>
  <si>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</si>
  <si>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</si>
  <si>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</si>
  <si>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</si>
  <si>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</si>
  <si>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</si>
  <si>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</si>
  <si>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</si>
  <si>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</si>
  <si>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</si>
  <si>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</si>
  <si>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</si>
  <si>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</si>
  <si>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</si>
  <si>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</si>
  <si>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</si>
  <si>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</si>
  <si>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</si>
  <si>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</si>
  <si>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</si>
  <si>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</si>
  <si>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</si>
  <si>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</si>
  <si>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</si>
  <si>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</si>
  <si>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</si>
  <si>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</si>
  <si>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</si>
  <si>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</si>
  <si>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</si>
  <si>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</si>
  <si>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</si>
  <si>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</si>
  <si>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</si>
  <si>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</si>
  <si>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</si>
  <si>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</si>
  <si>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</si>
  <si>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</si>
  <si>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</si>
  <si>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</si>
  <si>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</si>
  <si>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</si>
  <si>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</si>
  <si>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</si>
  <si>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</si>
  <si>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</si>
  <si>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</si>
  <si>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</si>
  <si>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</si>
  <si>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</si>
  <si>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</si>
  <si>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</si>
  <si>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</si>
  <si>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</si>
  <si>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</si>
  <si>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</si>
  <si>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</si>
  <si>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</si>
  <si>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</si>
  <si>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</si>
  <si>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</si>
  <si>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</si>
  <si>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</si>
  <si>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</si>
  <si>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</si>
  <si>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</si>
  <si>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</si>
  <si>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</si>
  <si>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</si>
  <si>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</si>
  <si>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</si>
  <si>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</si>
  <si>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</si>
  <si>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</si>
  <si>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</si>
  <si>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</si>
  <si>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</si>
  <si>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</si>
  <si>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</si>
  <si>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</si>
  <si>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</si>
  <si>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</si>
  <si>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</si>
  <si>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</si>
  <si>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</si>
  <si>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</si>
  <si>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</si>
  <si>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</si>
  <si>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</si>
  <si>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</si>
  <si>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</si>
  <si>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</si>
  <si>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</si>
  <si>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</si>
  <si>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</si>
  <si>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</si>
  <si>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</si>
  <si>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</si>
  <si>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</si>
  <si>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</si>
  <si>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</si>
  <si>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</si>
  <si>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</si>
  <si>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</si>
  <si>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</si>
  <si>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</si>
  <si>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</si>
  <si>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</si>
  <si>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</si>
  <si>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</si>
  <si>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</si>
  <si>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</si>
  <si>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</si>
  <si>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</si>
  <si>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</si>
  <si>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</si>
  <si>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</si>
  <si>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</si>
  <si>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</si>
  <si>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</si>
  <si>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</si>
  <si>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</si>
  <si>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</si>
  <si>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</si>
  <si>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</si>
  <si>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</si>
  <si>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</si>
  <si>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</si>
  <si>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</si>
  <si>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</si>
  <si>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</si>
  <si>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</si>
  <si>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</si>
  <si>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</si>
  <si>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</si>
  <si>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</si>
  <si>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</si>
  <si>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</si>
  <si>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</si>
  <si>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</si>
  <si>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</si>
  <si>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</si>
  <si>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</si>
  <si>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</si>
  <si>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</si>
  <si>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</si>
  <si>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</si>
  <si>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</si>
  <si>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</si>
  <si>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</si>
  <si>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</si>
  <si>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</si>
  <si>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</si>
  <si>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</si>
  <si>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</si>
  <si>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</si>
  <si>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</si>
  <si>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</si>
  <si>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</si>
  <si>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</si>
  <si>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</si>
  <si>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</si>
  <si>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</si>
  <si>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</si>
  <si>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</si>
  <si>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</si>
  <si>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</si>
  <si>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</si>
  <si>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</si>
  <si>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</si>
  <si>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</si>
  <si>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</si>
  <si>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</si>
  <si>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</si>
  <si>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</si>
  <si>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</si>
  <si>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</si>
  <si>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</si>
  <si>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</si>
  <si>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</si>
  <si>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</si>
  <si>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</si>
  <si>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</si>
  <si>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</si>
  <si>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</si>
  <si>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</si>
  <si>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</si>
  <si>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</si>
  <si>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</si>
  <si>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</si>
  <si>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</si>
  <si>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</si>
  <si>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</si>
  <si>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</si>
  <si>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</si>
  <si>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</si>
  <si>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</si>
  <si>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</si>
  <si>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</si>
  <si>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</si>
  <si>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</si>
  <si>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</si>
  <si>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</si>
  <si>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</si>
  <si>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</si>
  <si>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</si>
  <si>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</si>
  <si>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</si>
  <si>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</si>
  <si>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</si>
  <si>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</si>
  <si>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</si>
  <si>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</si>
  <si>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</si>
  <si>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</si>
  <si>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</si>
  <si>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</si>
  <si>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</si>
  <si>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</si>
  <si>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</si>
  <si>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</si>
  <si>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</si>
  <si>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</si>
  <si>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</si>
  <si>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</si>
  <si>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</si>
  <si>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</si>
  <si>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</si>
  <si>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</si>
  <si>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</si>
  <si>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</si>
  <si>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</si>
  <si>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</si>
  <si>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</si>
  <si>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</si>
  <si>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</si>
  <si>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</si>
  <si>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</si>
  <si>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</si>
  <si>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</si>
  <si>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</si>
  <si>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</si>
  <si>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</si>
  <si>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</si>
  <si>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</si>
  <si>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</si>
  <si>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</si>
  <si>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</si>
  <si>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</si>
  <si>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</si>
  <si>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</si>
  <si>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</si>
  <si>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</si>
  <si>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</si>
  <si>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</si>
  <si>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</si>
  <si>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</si>
  <si>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</si>
  <si>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</si>
  <si>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</si>
  <si>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</si>
  <si>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</si>
  <si>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</si>
  <si>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</si>
  <si>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</si>
  <si>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</si>
  <si>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</si>
  <si>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</si>
  <si>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</si>
  <si>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</si>
  <si>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</si>
  <si>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</si>
  <si>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</si>
  <si>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</si>
  <si>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</si>
  <si>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</si>
  <si>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</si>
  <si>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</si>
  <si>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</si>
  <si>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</si>
  <si>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</si>
  <si>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</si>
  <si>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</si>
  <si>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</si>
  <si>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</si>
  <si>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</si>
  <si>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</si>
  <si>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</si>
  <si>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</si>
  <si>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</si>
  <si>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</si>
  <si>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</si>
  <si>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</si>
  <si>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</si>
  <si>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</si>
  <si>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</si>
  <si>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</si>
  <si>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</si>
  <si>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</si>
  <si>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</si>
  <si>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</si>
  <si>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</si>
  <si>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</si>
  <si>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</si>
  <si>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</si>
  <si>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</si>
  <si>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</si>
  <si>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</si>
  <si>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</si>
  <si>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</si>
  <si>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</si>
  <si>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</si>
  <si>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</si>
  <si>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</si>
  <si>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</si>
  <si>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</si>
  <si>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</si>
  <si>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</si>
  <si>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</si>
  <si>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</si>
  <si>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</si>
  <si>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</si>
  <si>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</si>
  <si>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</si>
  <si>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</si>
  <si>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</si>
  <si>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</si>
  <si>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</si>
  <si>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</si>
  <si>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</si>
  <si>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</si>
  <si>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</si>
  <si>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</si>
  <si>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</si>
  <si>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</si>
  <si>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</si>
  <si>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</si>
  <si>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</si>
  <si>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</si>
  <si>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</si>
  <si>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</si>
  <si>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</si>
  <si>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</si>
  <si>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</si>
  <si>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</si>
  <si>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</si>
  <si>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</si>
  <si>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</si>
  <si>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</si>
  <si>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</si>
  <si>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</si>
  <si>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</si>
  <si>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</si>
  <si>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</si>
  <si>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</si>
  <si>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</si>
  <si>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</si>
  <si>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</si>
  <si>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</si>
  <si>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</si>
  <si>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</si>
  <si>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</si>
  <si>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</si>
  <si>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</si>
  <si>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</si>
  <si>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</si>
  <si>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</si>
  <si>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</si>
  <si>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</si>
  <si>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</si>
  <si>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</si>
  <si>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</si>
  <si>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</si>
  <si>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</si>
  <si>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</si>
  <si>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</si>
  <si>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</si>
  <si>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</si>
  <si>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</si>
  <si>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</si>
  <si>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</si>
  <si>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</si>
  <si>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</si>
  <si>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</si>
  <si>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</si>
  <si>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</si>
  <si>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</si>
  <si>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</si>
  <si>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</si>
  <si>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</si>
  <si>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</si>
  <si>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</si>
  <si>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</si>
  <si>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</si>
  <si>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</si>
  <si>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</si>
  <si>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</si>
  <si>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</si>
  <si>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</si>
  <si>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</si>
  <si>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</si>
  <si>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</si>
  <si>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</si>
  <si>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</si>
  <si>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</si>
  <si>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</si>
  <si>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</si>
  <si>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</si>
  <si>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</si>
  <si>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</si>
  <si>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</si>
  <si>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</si>
  <si>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</si>
  <si>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</si>
  <si>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</si>
  <si>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</si>
  <si>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</si>
  <si>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</si>
  <si>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</si>
  <si>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</si>
  <si>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</si>
  <si>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</si>
  <si>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</si>
  <si>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</si>
  <si>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</si>
  <si>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</si>
  <si>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</si>
  <si>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</si>
  <si>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</si>
  <si>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</si>
  <si>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</si>
  <si>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</si>
  <si>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</si>
  <si>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</si>
  <si>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</si>
  <si>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</si>
  <si>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</si>
  <si>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</si>
  <si>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</si>
  <si>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</si>
  <si>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</si>
  <si>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</si>
  <si>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</si>
  <si>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</si>
  <si>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</si>
  <si>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</si>
  <si>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</si>
  <si>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</si>
  <si>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</si>
  <si>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</si>
  <si>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</si>
  <si>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</si>
  <si>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</si>
  <si>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</si>
  <si>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</si>
  <si>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</si>
  <si>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</si>
  <si>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</si>
  <si>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</si>
  <si>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</si>
  <si>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</si>
  <si>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</si>
  <si>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</si>
  <si>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</si>
  <si>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</si>
  <si>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</si>
  <si>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</si>
  <si>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</si>
  <si>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</si>
  <si>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</si>
  <si>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</si>
  <si>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</si>
  <si>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</si>
  <si>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</si>
  <si>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</si>
  <si>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</si>
  <si>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</si>
  <si>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</si>
  <si>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</si>
  <si>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</si>
  <si>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</si>
  <si>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</si>
  <si>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</si>
  <si>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</si>
  <si>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</si>
  <si>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</si>
  <si>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</si>
  <si>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</si>
  <si>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</si>
  <si>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</si>
  <si>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</si>
  <si>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</si>
  <si>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</si>
  <si>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</si>
  <si>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</si>
  <si>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</si>
  <si>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</si>
  <si>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</si>
  <si>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</si>
  <si>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</si>
  <si>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</si>
  <si>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</si>
  <si>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</si>
  <si>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</si>
  <si>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</si>
  <si>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</si>
  <si>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</si>
  <si>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</si>
  <si>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</si>
  <si>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</si>
  <si>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</si>
  <si>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</si>
  <si>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</si>
  <si>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</si>
  <si>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</si>
  <si>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</si>
  <si>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</si>
  <si>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</si>
  <si>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</si>
  <si>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</si>
  <si>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</si>
  <si>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</si>
  <si>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</si>
  <si>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</si>
  <si>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</si>
  <si>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</si>
  <si>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</si>
  <si>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</si>
  <si>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</si>
  <si>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</si>
  <si>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</si>
  <si>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</si>
  <si>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</si>
  <si>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</si>
  <si>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</si>
  <si>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</si>
  <si>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</si>
  <si>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</si>
  <si>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</si>
  <si>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</si>
  <si>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</si>
  <si>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</si>
  <si>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</si>
  <si>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</si>
  <si>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</si>
  <si>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</si>
  <si>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</si>
  <si>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</si>
  <si>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</si>
  <si>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</si>
  <si>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</si>
  <si>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</si>
  <si>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</si>
  <si>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</si>
  <si>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</si>
  <si>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</si>
  <si>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</si>
  <si>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</si>
  <si>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</si>
  <si>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</si>
  <si>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</si>
  <si>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</si>
  <si>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</si>
  <si>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</si>
  <si>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</si>
  <si>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</si>
  <si>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</si>
  <si>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</si>
  <si>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</si>
  <si>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</si>
  <si>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</si>
  <si>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</si>
  <si>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</si>
  <si>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</si>
  <si>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</si>
  <si>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</si>
  <si>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</si>
  <si>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</si>
  <si>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</si>
  <si>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</si>
  <si>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</si>
  <si>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</si>
  <si>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</si>
  <si>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</si>
  <si>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</si>
  <si>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</si>
  <si>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</si>
  <si>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</si>
  <si>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</si>
  <si>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</si>
  <si>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</si>
  <si>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</si>
  <si>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</si>
  <si>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</si>
  <si>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</si>
  <si>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</si>
  <si>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</si>
  <si>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</si>
  <si>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</si>
  <si>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</si>
  <si>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</si>
  <si>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</si>
  <si>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</si>
  <si>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</si>
  <si>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</si>
  <si>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</si>
  <si>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</si>
  <si>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</si>
  <si>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</si>
  <si>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</si>
  <si>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</si>
  <si>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</si>
  <si>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</si>
  <si>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</si>
  <si>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</si>
  <si>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</si>
  <si>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</si>
  <si>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</si>
  <si>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</si>
  <si>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</si>
  <si>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</si>
  <si>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</si>
  <si>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</si>
  <si>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</si>
  <si>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</si>
  <si>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</si>
  <si>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</si>
  <si>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</si>
  <si>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</si>
  <si>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</si>
  <si>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</si>
  <si>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</si>
  <si>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</si>
  <si>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</si>
  <si>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</si>
  <si>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</si>
  <si>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</si>
  <si>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</si>
  <si>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</si>
  <si>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</si>
  <si>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</si>
  <si>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</si>
  <si>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</si>
  <si>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</si>
  <si>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</si>
  <si>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</si>
  <si>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</si>
  <si>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</si>
  <si>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</si>
  <si>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</si>
  <si>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</si>
  <si>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</si>
  <si>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</si>
  <si>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</si>
  <si>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</si>
  <si>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</si>
  <si>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</si>
  <si>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</si>
  <si>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</si>
  <si>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</si>
  <si>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</si>
  <si>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</si>
  <si>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</si>
  <si>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</si>
  <si>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</si>
  <si>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</si>
  <si>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</si>
  <si>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</si>
  <si>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</si>
  <si>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</si>
  <si>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</si>
  <si>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</si>
  <si>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</si>
  <si>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</si>
  <si>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</si>
  <si>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</si>
  <si>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</si>
  <si>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</si>
  <si>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</si>
  <si>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</si>
  <si>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</si>
  <si>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</si>
  <si>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</si>
  <si>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</si>
  <si>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</si>
  <si>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</si>
  <si>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</si>
  <si>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</si>
  <si>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</si>
  <si>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</si>
  <si>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</si>
  <si>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</si>
  <si>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</si>
  <si>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</si>
  <si>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</si>
  <si>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</si>
  <si>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</si>
  <si>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</si>
  <si>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</si>
  <si>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</si>
  <si>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</si>
  <si>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</si>
  <si>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</si>
  <si>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</si>
  <si>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</si>
  <si>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</si>
  <si>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</si>
  <si>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</si>
  <si>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</si>
  <si>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</si>
  <si>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</si>
  <si>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</si>
  <si>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</si>
  <si>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</si>
  <si>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</si>
  <si>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</si>
  <si>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</si>
  <si>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</si>
  <si>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</si>
  <si>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</si>
  <si>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</si>
  <si>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</si>
  <si>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</si>
  <si>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</si>
  <si>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</si>
  <si>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</si>
  <si>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</si>
  <si>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</si>
  <si>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</si>
  <si>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</si>
  <si>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</si>
  <si>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</si>
  <si>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</si>
  <si>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</si>
  <si>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</si>
  <si>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</si>
  <si>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</si>
  <si>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</si>
  <si>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</si>
  <si>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</si>
  <si>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</si>
  <si>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</si>
  <si>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</si>
  <si>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</si>
  <si>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</si>
  <si>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</si>
  <si>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</si>
  <si>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</si>
  <si>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</si>
  <si>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</si>
  <si>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</si>
  <si>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</si>
  <si>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</si>
  <si>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</si>
  <si>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</si>
  <si>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</si>
  <si>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</si>
  <si>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</si>
  <si>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</si>
  <si>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</si>
  <si>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</si>
  <si>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</si>
  <si>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</si>
  <si>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</si>
  <si>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</si>
  <si>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</si>
  <si>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</si>
  <si>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</si>
  <si>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</si>
  <si>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</si>
  <si>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</si>
  <si>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</si>
  <si>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</si>
  <si>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</si>
  <si>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</si>
  <si>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</si>
  <si>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</si>
  <si>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</si>
  <si>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</si>
  <si>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</si>
  <si>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</si>
  <si>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</si>
  <si>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</si>
  <si>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</si>
  <si>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</si>
  <si>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</si>
  <si>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</si>
  <si>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</si>
  <si>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</si>
  <si>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</si>
  <si>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</si>
  <si>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</si>
  <si>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</si>
  <si>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</si>
  <si>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</si>
  <si>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</si>
  <si>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</si>
  <si>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</si>
  <si>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</si>
  <si>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</si>
  <si>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</si>
  <si>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</si>
  <si>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</si>
  <si>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</si>
  <si>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</si>
  <si>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</si>
  <si>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</si>
  <si>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</si>
  <si>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</si>
  <si>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</si>
  <si>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</si>
  <si>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</si>
  <si>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</si>
  <si>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</si>
  <si>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</si>
  <si>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</si>
  <si>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</si>
  <si>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</si>
  <si>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</si>
  <si>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</si>
  <si>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</si>
  <si>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</si>
  <si>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</si>
  <si>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</si>
  <si>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</si>
  <si>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</si>
  <si>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</si>
  <si>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</si>
  <si>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</si>
  <si>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</si>
  <si>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</si>
  <si>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</si>
  <si>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</si>
  <si>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</si>
  <si>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</si>
  <si>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</si>
  <si>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</si>
  <si>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</si>
  <si>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</si>
  <si>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</si>
  <si>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</si>
  <si>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</si>
  <si>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</si>
  <si>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</si>
  <si>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</si>
  <si>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</si>
  <si>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</si>
  <si>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</si>
  <si>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</si>
  <si>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</si>
  <si>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</si>
  <si>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</si>
  <si>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</si>
  <si>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</si>
  <si>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</si>
  <si>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</si>
  <si>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</si>
  <si>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</si>
  <si>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</si>
  <si>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</si>
  <si>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</si>
  <si>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</si>
  <si>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</si>
  <si>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</si>
  <si>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</si>
  <si>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</si>
  <si>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</si>
  <si>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</si>
  <si>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</si>
  <si>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</si>
  <si>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</si>
  <si>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</si>
  <si>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</si>
  <si>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</si>
  <si>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</si>
  <si>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</si>
  <si>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</si>
  <si>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</si>
  <si>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</si>
  <si>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</si>
  <si>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</si>
  <si>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</si>
  <si>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</si>
  <si>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</si>
  <si>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</si>
  <si>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</si>
  <si>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</si>
  <si>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</si>
  <si>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</si>
  <si>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</si>
  <si>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</si>
  <si>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</si>
  <si>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</si>
  <si>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</si>
  <si>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</si>
  <si>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</si>
  <si>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</si>
  <si>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</si>
  <si>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</si>
  <si>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</si>
  <si>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</si>
  <si>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</si>
  <si>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</si>
  <si>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</si>
  <si>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</si>
  <si>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</si>
  <si>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</si>
  <si>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</si>
  <si>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</si>
  <si>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</si>
  <si>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</si>
  <si>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</si>
  <si>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</si>
  <si>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</si>
  <si>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</si>
  <si>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</si>
  <si>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</si>
  <si>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</si>
  <si>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</si>
  <si>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</si>
  <si>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</si>
  <si>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</si>
  <si>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</si>
  <si>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</si>
  <si>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</si>
  <si>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</si>
  <si>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</si>
  <si>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</si>
  <si>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</si>
  <si>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</si>
  <si>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</si>
  <si>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</si>
  <si>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</si>
  <si>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</si>
  <si>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</si>
  <si>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</si>
  <si>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</si>
  <si>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</si>
  <si>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</si>
  <si>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</si>
  <si>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</si>
  <si>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</si>
  <si>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</si>
  <si>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</si>
  <si>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</si>
  <si>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</si>
  <si>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</si>
  <si>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</si>
  <si>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</si>
  <si>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</si>
  <si>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</si>
  <si>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</si>
  <si>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</si>
  <si>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</si>
  <si>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</si>
  <si>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</si>
  <si>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</si>
  <si>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</si>
  <si>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</si>
  <si>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</si>
  <si>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</si>
  <si>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</si>
  <si>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</si>
  <si>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</si>
  <si>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</si>
  <si>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</si>
  <si>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</si>
  <si>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</si>
  <si>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</si>
  <si>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</si>
  <si>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</si>
  <si>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</si>
  <si>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</si>
  <si>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</si>
  <si>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</si>
  <si>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</si>
  <si>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</si>
  <si>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</si>
  <si>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</si>
  <si>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</si>
  <si>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</si>
  <si>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</si>
  <si>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</si>
  <si>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</si>
  <si>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</si>
  <si>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</si>
  <si>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</si>
  <si>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</si>
  <si>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</si>
  <si>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</si>
  <si>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</si>
  <si>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</si>
  <si>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</si>
  <si>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</si>
  <si>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</si>
  <si>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</si>
  <si>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</si>
  <si>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</si>
  <si>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</si>
  <si>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</si>
  <si>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</si>
  <si>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</si>
  <si>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</si>
  <si>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</si>
  <si>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</si>
  <si>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</si>
  <si>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</si>
  <si>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</si>
  <si>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</si>
  <si>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</si>
  <si>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</si>
  <si>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</si>
  <si>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</si>
  <si>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</si>
  <si>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</si>
  <si>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</si>
  <si>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</si>
  <si>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</si>
  <si>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</si>
  <si>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</si>
  <si>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</si>
  <si>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</si>
  <si>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</si>
  <si>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</si>
  <si>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</si>
  <si>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</si>
  <si>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</si>
  <si>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</si>
  <si>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</si>
  <si>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</si>
  <si>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</si>
  <si>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</si>
  <si>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</si>
  <si>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</si>
  <si>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</si>
  <si>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</si>
  <si>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</si>
  <si>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</si>
  <si>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</si>
  <si>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</si>
  <si>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</si>
  <si>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</si>
  <si>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</si>
  <si>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</si>
  <si>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</si>
  <si>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</si>
  <si>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</si>
  <si>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</si>
  <si>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</si>
  <si>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</si>
  <si>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</si>
  <si>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</si>
  <si>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</si>
  <si>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</si>
  <si>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</si>
  <si>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</si>
  <si>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</si>
  <si>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</si>
  <si>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</si>
  <si>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</si>
  <si>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</si>
  <si>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</si>
  <si>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</si>
  <si>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</si>
  <si>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</si>
  <si>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</si>
  <si>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</si>
  <si>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</si>
  <si>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</si>
  <si>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</si>
  <si>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</si>
  <si>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</si>
  <si>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</si>
  <si>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</si>
  <si>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</si>
  <si>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</si>
  <si>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</si>
  <si>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</si>
  <si>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</si>
  <si>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</si>
  <si>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</si>
  <si>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</si>
  <si>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</si>
  <si>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</si>
  <si>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</si>
  <si>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</si>
  <si>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</si>
  <si>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</si>
  <si>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</si>
  <si>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</si>
  <si>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</si>
  <si>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</si>
  <si>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</si>
  <si>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</si>
  <si>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</si>
  <si>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</si>
  <si>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</si>
  <si>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</si>
  <si>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</si>
  <si>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</si>
  <si>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</si>
  <si>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</si>
  <si>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</si>
  <si>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</si>
  <si>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</si>
  <si>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</si>
  <si>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</si>
  <si>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</si>
  <si>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</si>
  <si>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</si>
  <si>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</si>
  <si>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</si>
  <si>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</si>
  <si>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</si>
  <si>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</si>
  <si>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</si>
  <si>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</si>
  <si>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</si>
  <si>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</si>
  <si>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</si>
  <si>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</si>
  <si>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</si>
  <si>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</si>
  <si>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</si>
  <si>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</si>
  <si>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</si>
  <si>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</si>
  <si>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</si>
  <si>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</si>
  <si>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</si>
  <si>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</si>
  <si>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</si>
  <si>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</si>
  <si>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</si>
  <si>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</si>
  <si>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</si>
  <si>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</si>
  <si>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</si>
  <si>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</si>
  <si>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</si>
  <si>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</si>
  <si>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</si>
  <si>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</si>
  <si>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</si>
  <si>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</si>
  <si>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</si>
  <si>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</si>
  <si>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</si>
  <si>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</si>
  <si>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</si>
  <si>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</si>
  <si>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</si>
  <si>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</si>
  <si>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</si>
  <si>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</si>
  <si>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</si>
  <si>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</si>
  <si>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</si>
  <si>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</si>
  <si>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</si>
  <si>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</si>
  <si>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</si>
  <si>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</si>
  <si>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</si>
  <si>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</si>
  <si>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</si>
  <si>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</si>
  <si>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</si>
  <si>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</si>
  <si>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</si>
  <si>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</si>
  <si>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</si>
  <si>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</si>
  <si>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</si>
  <si>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</si>
  <si>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</si>
  <si>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</si>
  <si>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</si>
  <si>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</si>
  <si>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</si>
  <si>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</si>
  <si>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</si>
  <si>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</si>
  <si>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</si>
  <si>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</si>
  <si>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</si>
  <si>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</si>
  <si>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</si>
  <si>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</si>
  <si>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</si>
  <si>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</si>
  <si>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</si>
  <si>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</si>
  <si>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</si>
  <si>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</si>
  <si>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</si>
  <si>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</si>
  <si>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</si>
  <si>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</si>
  <si>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</si>
  <si>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</si>
  <si>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</si>
  <si>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</si>
  <si>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</si>
  <si>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</si>
  <si>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</si>
  <si>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</si>
  <si>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</si>
  <si>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</si>
  <si>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</si>
  <si>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</si>
  <si>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</si>
  <si>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</si>
  <si>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</si>
  <si>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</si>
  <si>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</si>
  <si>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</si>
  <si>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</si>
  <si>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</si>
  <si>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</si>
  <si>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</si>
  <si>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</si>
  <si>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</si>
  <si>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</si>
  <si>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</si>
  <si>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</si>
  <si>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</si>
  <si>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</si>
  <si>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</si>
  <si>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</si>
  <si>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</si>
  <si>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</si>
  <si>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</si>
  <si>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</si>
  <si>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</si>
  <si>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</si>
  <si>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</si>
  <si>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</si>
  <si>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</si>
  <si>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</si>
  <si>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</si>
  <si>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</si>
  <si>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</si>
  <si>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</si>
  <si>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</si>
  <si>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</si>
  <si>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</si>
  <si>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</si>
  <si>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</si>
  <si>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</si>
  <si>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</si>
  <si>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</si>
  <si>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</si>
  <si>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</si>
  <si>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</si>
  <si>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</si>
  <si>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</si>
  <si>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</si>
  <si>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</si>
  <si>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</si>
  <si>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</si>
  <si>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</si>
  <si>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</si>
  <si>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</si>
  <si>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</si>
  <si>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</si>
  <si>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</si>
  <si>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</si>
  <si>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</si>
  <si>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</si>
  <si>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</si>
  <si>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</si>
  <si>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</si>
  <si>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</si>
  <si>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</si>
  <si>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</si>
  <si>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</si>
  <si>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</si>
  <si>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</si>
  <si>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</si>
  <si>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</si>
  <si>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</si>
  <si>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</si>
  <si>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</si>
  <si>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</si>
  <si>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</si>
  <si>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</si>
  <si>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</si>
  <si>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</si>
  <si>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</si>
  <si>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</si>
  <si>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</si>
  <si>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</si>
  <si>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</si>
  <si>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</si>
  <si>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</si>
  <si>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</si>
  <si>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</si>
  <si>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</si>
  <si>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</si>
  <si>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</si>
  <si>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</si>
  <si>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</si>
  <si>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</si>
  <si>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</si>
  <si>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</si>
  <si>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</si>
  <si>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</si>
  <si>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</si>
  <si>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</si>
  <si>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</si>
  <si>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</si>
  <si>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</si>
  <si>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</si>
  <si>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</si>
  <si>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</si>
  <si>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</si>
  <si>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</si>
  <si>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</si>
  <si>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</si>
  <si>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</si>
  <si>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</si>
  <si>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</si>
  <si>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</si>
  <si>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</si>
  <si>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</si>
  <si>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</si>
  <si>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</si>
  <si>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</si>
  <si>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</si>
  <si>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</si>
  <si>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</si>
  <si>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</si>
  <si>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</si>
  <si>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</si>
  <si>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</si>
  <si>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</si>
  <si>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</si>
  <si>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</si>
  <si>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</si>
  <si>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</si>
  <si>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</si>
  <si>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</si>
  <si>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</si>
  <si>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</si>
  <si>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</si>
  <si>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</si>
  <si>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</si>
  <si>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</si>
  <si>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</si>
  <si>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</si>
  <si>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</si>
  <si>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</si>
  <si>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</si>
  <si>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</si>
  <si>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</si>
  <si>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</si>
  <si>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</si>
  <si>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</si>
  <si>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</si>
  <si>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</si>
  <si>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</si>
  <si>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</si>
  <si>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</si>
  <si>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</si>
  <si>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</si>
  <si>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</si>
  <si>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</si>
  <si>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</si>
  <si>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</si>
  <si>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</si>
  <si>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</si>
  <si>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</si>
  <si>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</si>
  <si>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</si>
  <si>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</si>
  <si>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</si>
  <si>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</si>
  <si>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</si>
  <si>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</si>
  <si>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</si>
  <si>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</si>
  <si>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</si>
  <si>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</si>
  <si>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</si>
  <si>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</si>
  <si>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</si>
  <si>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</si>
  <si>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</si>
  <si>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</si>
  <si>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</si>
  <si>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</si>
  <si>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</si>
  <si>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</si>
  <si>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</si>
  <si>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</si>
  <si>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</si>
  <si>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</si>
  <si>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</si>
  <si>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</si>
  <si>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</si>
  <si>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</si>
  <si>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</si>
  <si>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</si>
  <si>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</si>
  <si>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</si>
  <si>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</si>
  <si>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</si>
  <si>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</si>
  <si>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</si>
  <si>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</si>
  <si>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</si>
  <si>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</si>
  <si>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</si>
  <si>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</si>
  <si>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</si>
  <si>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</si>
  <si>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</si>
  <si>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</si>
  <si>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</si>
  <si>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</si>
  <si>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</si>
  <si>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</si>
  <si>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</si>
  <si>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</si>
  <si>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</si>
  <si>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</si>
  <si>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</si>
  <si>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</si>
  <si>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</si>
  <si>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</si>
  <si>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</si>
  <si>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</si>
  <si>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</si>
  <si>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</si>
  <si>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</si>
  <si>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</si>
  <si>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</si>
  <si>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</si>
  <si>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</si>
  <si>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</si>
  <si>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</si>
  <si>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</si>
  <si>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</si>
  <si>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</si>
  <si>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</si>
  <si>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</si>
  <si>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</si>
  <si>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</si>
  <si>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</si>
  <si>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</si>
  <si>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</si>
  <si>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</si>
  <si>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</si>
  <si>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</si>
  <si>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</si>
  <si>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</si>
  <si>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</si>
  <si>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</si>
  <si>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</si>
  <si>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</si>
  <si>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</si>
  <si>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</si>
  <si>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</si>
  <si>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</si>
  <si>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</si>
  <si>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</si>
  <si>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</si>
  <si>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</si>
  <si>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</si>
  <si>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</si>
  <si>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</si>
  <si>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</si>
  <si>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</si>
  <si>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</si>
  <si>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</si>
  <si>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</si>
  <si>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</si>
  <si>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</si>
  <si>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</si>
  <si>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</si>
  <si>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</si>
  <si>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</si>
  <si>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</si>
  <si>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</si>
  <si>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</si>
  <si>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</si>
  <si>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</si>
  <si>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</si>
  <si>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</si>
  <si>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</si>
  <si>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</si>
  <si>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</si>
  <si>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</si>
  <si>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</si>
  <si>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</si>
  <si>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</si>
  <si>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</si>
  <si>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</si>
  <si>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</si>
  <si>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</si>
  <si>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</si>
  <si>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</si>
  <si>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</si>
  <si>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</si>
  <si>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</si>
  <si>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</si>
  <si>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</si>
  <si>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</si>
  <si>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</si>
  <si>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</si>
  <si>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</si>
  <si>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</si>
  <si>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</si>
  <si>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</si>
  <si>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</si>
  <si>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</si>
  <si>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</si>
  <si>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</si>
  <si>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</si>
  <si>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</si>
  <si>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</si>
  <si>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</si>
  <si>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</si>
  <si>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</si>
  <si>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</si>
  <si>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</si>
  <si>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</si>
  <si>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</si>
  <si>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</si>
  <si>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</si>
  <si>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</si>
  <si>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</si>
  <si>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</si>
  <si>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</si>
  <si>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</si>
  <si>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</si>
  <si>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</si>
  <si>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</si>
  <si>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</si>
  <si>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</si>
  <si>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</si>
  <si>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</si>
  <si>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</si>
  <si>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</si>
  <si>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</si>
  <si>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</si>
  <si>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</si>
  <si>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</si>
  <si>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</si>
  <si>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</si>
  <si>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</si>
  <si>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</si>
  <si>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</si>
  <si>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</si>
  <si>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</si>
  <si>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</si>
  <si>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</si>
  <si>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</si>
  <si>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</si>
  <si>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</si>
  <si>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</si>
  <si>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</si>
  <si>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</si>
  <si>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</si>
  <si>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</si>
  <si>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</si>
  <si>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</si>
  <si>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</si>
  <si>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</si>
  <si>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</si>
  <si>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</si>
  <si>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</si>
  <si>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</si>
  <si>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</si>
  <si>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</si>
  <si>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</si>
  <si>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</si>
  <si>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</si>
  <si>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</si>
  <si>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</si>
  <si>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</si>
  <si>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</si>
  <si>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</si>
  <si>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</si>
  <si>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</si>
  <si>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</si>
  <si>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</si>
  <si>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</si>
  <si>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</si>
  <si>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</si>
  <si>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</si>
  <si>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</si>
  <si>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</si>
  <si>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</si>
  <si>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</si>
  <si>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</si>
  <si>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</si>
  <si>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</si>
  <si>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</si>
  <si>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</si>
  <si>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</si>
  <si>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</si>
  <si>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</si>
  <si>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</si>
  <si>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</si>
  <si>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</si>
  <si>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</si>
  <si>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</si>
  <si>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</si>
  <si>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</si>
  <si>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</si>
  <si>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</si>
  <si>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</si>
  <si>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</si>
  <si>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</si>
  <si>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</si>
  <si>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</si>
  <si>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</si>
  <si>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</si>
  <si>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</si>
  <si>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</si>
  <si>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</si>
  <si>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</si>
  <si>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</si>
  <si>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</si>
  <si>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</si>
  <si>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</si>
  <si>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</si>
  <si>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</si>
  <si>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</si>
  <si>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</si>
  <si>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</si>
  <si>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</si>
  <si>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</si>
  <si>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</si>
  <si>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</si>
  <si>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</si>
  <si>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</si>
  <si>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</si>
  <si>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</si>
  <si>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</si>
  <si>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</si>
  <si>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</si>
  <si>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</si>
  <si>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</si>
  <si>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</si>
  <si>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</si>
  <si>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</si>
  <si>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</si>
  <si>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</si>
  <si>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</si>
  <si>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</si>
  <si>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</si>
  <si>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</si>
  <si>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</si>
  <si>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</si>
  <si>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</si>
  <si>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</si>
  <si>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</si>
  <si>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</si>
  <si>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</si>
  <si>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</si>
  <si>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</si>
  <si>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</si>
  <si>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</si>
  <si>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</si>
  <si>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</si>
  <si>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</si>
  <si>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</si>
  <si>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</si>
  <si>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</si>
  <si>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</si>
  <si>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</si>
  <si>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</si>
  <si>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</si>
  <si>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</si>
  <si>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</si>
  <si>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</si>
  <si>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</si>
  <si>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</si>
  <si>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</si>
  <si>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</si>
  <si>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</si>
  <si>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</si>
  <si>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</si>
  <si>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</si>
  <si>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</si>
  <si>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</si>
  <si>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</si>
  <si>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</si>
  <si>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</si>
  <si>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</si>
  <si>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</si>
  <si>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</si>
  <si>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</si>
  <si>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</si>
  <si>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</si>
  <si>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</si>
  <si>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</si>
  <si>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</si>
  <si>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</si>
  <si>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</si>
  <si>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</si>
  <si>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</si>
  <si>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</si>
  <si>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</si>
  <si>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</si>
  <si>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</si>
  <si>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</si>
  <si>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</si>
  <si>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</si>
  <si>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</si>
  <si>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</si>
  <si>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</si>
  <si>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</si>
  <si>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</si>
  <si>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</si>
  <si>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</si>
  <si>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</si>
  <si>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</si>
  <si>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</si>
  <si>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</si>
  <si>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</si>
  <si>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</si>
  <si>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</si>
  <si>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</si>
  <si>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</si>
  <si>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</si>
  <si>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</si>
  <si>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</si>
  <si>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</si>
  <si>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</si>
  <si>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</si>
  <si>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</si>
  <si>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</si>
  <si>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</si>
  <si>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</si>
  <si>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</si>
  <si>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</si>
  <si>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</si>
  <si>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</si>
  <si>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</si>
  <si>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</si>
  <si>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</si>
  <si>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</si>
  <si>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</si>
  <si>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</si>
  <si>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</si>
  <si>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</si>
  <si>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</si>
  <si>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</si>
  <si>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</si>
  <si>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</si>
  <si>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</si>
  <si>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</si>
  <si>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</si>
  <si>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</si>
  <si>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</si>
  <si>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</si>
  <si>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</si>
  <si>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</si>
  <si>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</si>
  <si>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</si>
  <si>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</si>
  <si>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</si>
  <si>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</si>
  <si>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</si>
  <si>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</si>
  <si>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</si>
  <si>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</si>
  <si>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</si>
  <si>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</si>
  <si>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</si>
  <si>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</si>
  <si>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</si>
  <si>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</si>
  <si>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</si>
  <si>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</si>
  <si>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</si>
  <si>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</si>
  <si>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</si>
  <si>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</si>
  <si>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</si>
  <si>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</si>
  <si>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</si>
  <si>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</si>
  <si>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</si>
  <si>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</si>
  <si>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</si>
  <si>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</si>
  <si>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</si>
  <si>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</si>
  <si>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</si>
  <si>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</si>
  <si>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</si>
  <si>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</si>
  <si>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</si>
  <si>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</si>
  <si>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</si>
  <si>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</si>
  <si>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</si>
  <si>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</si>
  <si>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</si>
  <si>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</si>
  <si>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</si>
  <si>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</si>
  <si>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</si>
  <si>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</si>
  <si>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</si>
  <si>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</si>
  <si>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</si>
  <si>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</si>
  <si>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</si>
  <si>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</si>
  <si>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</si>
  <si>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</si>
  <si>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</si>
  <si>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</si>
  <si>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</si>
  <si>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</si>
  <si>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</si>
  <si>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</si>
  <si>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</si>
  <si>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</si>
  <si>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</si>
  <si>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</si>
  <si>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</si>
  <si>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</si>
  <si>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</si>
  <si>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</si>
  <si>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</si>
  <si>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</si>
  <si>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</si>
  <si>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</si>
  <si>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</si>
  <si>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</si>
  <si>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</si>
  <si>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</si>
  <si>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</si>
  <si>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</si>
  <si>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</si>
  <si>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</si>
  <si>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</si>
  <si>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</si>
  <si>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</si>
  <si>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</si>
  <si>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</si>
  <si>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</si>
  <si>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</si>
  <si>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</si>
  <si>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</si>
  <si>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</si>
  <si>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</si>
  <si>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</si>
  <si>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</si>
  <si>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</si>
  <si>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</si>
  <si>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</si>
  <si>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</si>
  <si>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</si>
  <si>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</si>
  <si>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</si>
  <si>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</si>
  <si>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</si>
  <si>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</si>
  <si>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</si>
  <si>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</si>
  <si>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</si>
  <si>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</si>
  <si>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</si>
  <si>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</si>
  <si>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</si>
  <si>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</si>
  <si>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</si>
  <si>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</si>
  <si>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</si>
  <si>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</si>
  <si>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</si>
  <si>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</si>
  <si>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</si>
  <si>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</si>
  <si>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</si>
  <si>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</si>
  <si>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</si>
  <si>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</si>
  <si>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</si>
  <si>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</si>
  <si>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</si>
  <si>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</si>
  <si>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</si>
  <si>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</si>
  <si>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</si>
  <si>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</si>
  <si>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</si>
  <si>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</si>
  <si>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</si>
  <si>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</si>
  <si>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</si>
  <si>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</si>
  <si>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</si>
  <si>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</si>
  <si>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</si>
  <si>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</si>
  <si>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</si>
  <si>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</si>
  <si>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</si>
  <si>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</si>
  <si>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</si>
  <si>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</si>
  <si>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</si>
  <si>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</si>
  <si>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</si>
  <si>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</si>
  <si>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</si>
  <si>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</si>
  <si>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</si>
  <si>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</si>
  <si>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</si>
  <si>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</si>
  <si>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</si>
  <si>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</si>
  <si>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</si>
  <si>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</si>
  <si>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</si>
  <si>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</si>
  <si>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</si>
  <si>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</si>
  <si>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</si>
  <si>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</si>
  <si>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</si>
  <si>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</si>
  <si>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</si>
  <si>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</si>
  <si>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</si>
  <si>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</si>
  <si>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</si>
  <si>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</si>
  <si>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</si>
  <si>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</si>
  <si>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</si>
  <si>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</si>
  <si>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</si>
  <si>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</si>
  <si>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</si>
  <si>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</si>
  <si>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</si>
  <si>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</si>
  <si>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</si>
  <si>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</si>
  <si>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</si>
  <si>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</si>
  <si>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</si>
  <si>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</si>
  <si>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</si>
  <si>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</si>
  <si>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</si>
  <si>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</si>
  <si>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</si>
  <si>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</si>
  <si>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</si>
  <si>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</si>
  <si>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</si>
  <si>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</si>
  <si>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</si>
  <si>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</si>
  <si>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</si>
  <si>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</si>
  <si>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</si>
  <si>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</si>
  <si>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</si>
  <si>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</si>
  <si>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</si>
  <si>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</si>
  <si>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</si>
  <si>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</si>
  <si>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</si>
  <si>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</si>
  <si>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</si>
  <si>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</si>
  <si>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</si>
  <si>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</si>
  <si>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</si>
  <si>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</si>
  <si>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</si>
  <si>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</si>
  <si>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</si>
  <si>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</si>
  <si>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</si>
  <si>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</si>
  <si>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</si>
  <si>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</si>
  <si>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</si>
  <si>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</si>
  <si>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</si>
  <si>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</si>
  <si>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</si>
  <si>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</si>
  <si>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</si>
  <si>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</si>
  <si>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</si>
  <si>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</si>
  <si>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</si>
  <si>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</si>
  <si>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</si>
  <si>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</si>
  <si>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</si>
  <si>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</si>
  <si>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</si>
  <si>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</si>
  <si>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</si>
  <si>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</si>
  <si>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</si>
  <si>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</si>
  <si>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</si>
  <si>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</si>
  <si>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</si>
  <si>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</si>
  <si>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</si>
  <si>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</si>
  <si>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</si>
  <si>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</si>
  <si>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</si>
  <si>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</si>
  <si>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</si>
  <si>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</si>
  <si>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</si>
  <si>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</si>
  <si>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</si>
  <si>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</si>
  <si>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</si>
  <si>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</si>
  <si>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</si>
  <si>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</si>
  <si>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</si>
  <si>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</si>
  <si>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</si>
  <si>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</si>
  <si>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</si>
  <si>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</si>
  <si>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</si>
  <si>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</si>
  <si>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</si>
  <si>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</si>
  <si>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</si>
  <si>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</si>
  <si>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</si>
  <si>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</si>
  <si>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</si>
  <si>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</si>
  <si>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</si>
  <si>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</si>
  <si>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</si>
  <si>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</si>
  <si>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</si>
  <si>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</si>
  <si>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</si>
  <si>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</si>
  <si>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</si>
  <si>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</si>
  <si>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</si>
  <si>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</si>
  <si>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</si>
  <si>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</si>
  <si>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</si>
  <si>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</si>
  <si>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</si>
  <si>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</si>
  <si>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</si>
  <si>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</si>
  <si>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</si>
  <si>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</si>
  <si>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</si>
  <si>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</si>
  <si>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</si>
  <si>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</si>
  <si>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</si>
  <si>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</si>
  <si>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</si>
  <si>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</si>
  <si>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</si>
  <si>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</si>
  <si>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</si>
  <si>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</si>
  <si>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</si>
  <si>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</si>
  <si>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</si>
  <si>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</si>
  <si>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</si>
  <si>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</si>
  <si>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</si>
  <si>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</si>
  <si>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</si>
  <si>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</si>
  <si>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</si>
  <si>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</si>
  <si>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</si>
  <si>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</si>
  <si>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</si>
  <si>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</si>
  <si>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</si>
  <si>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</si>
  <si>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</si>
  <si>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</si>
  <si>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</si>
  <si>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</si>
  <si>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</si>
  <si>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</si>
  <si>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</si>
  <si>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</si>
  <si>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</si>
  <si>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</si>
  <si>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</si>
  <si>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</si>
  <si>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</si>
  <si>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</si>
  <si>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</si>
  <si>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</si>
  <si>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</si>
  <si>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</si>
  <si>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</si>
  <si>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</si>
  <si>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</si>
  <si>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</si>
  <si>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</si>
  <si>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</si>
  <si>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</si>
  <si>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</si>
  <si>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</si>
  <si>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</si>
  <si>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</si>
  <si>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</si>
  <si>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</si>
  <si>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</si>
  <si>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</si>
  <si>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</si>
  <si>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</si>
  <si>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</si>
  <si>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</si>
  <si>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</si>
  <si>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</si>
  <si>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</si>
  <si>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</si>
  <si>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</si>
  <si>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</si>
  <si>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</si>
  <si>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</si>
  <si>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</si>
  <si>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</si>
  <si>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</si>
  <si>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</si>
  <si>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</si>
  <si>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</si>
  <si>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</si>
  <si>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</si>
  <si>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</si>
  <si>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</si>
  <si>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</si>
  <si>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</si>
  <si>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</si>
  <si>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</si>
  <si>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</si>
  <si>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</si>
  <si>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</si>
  <si>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</si>
  <si>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</si>
  <si>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</si>
  <si>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</si>
  <si>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</si>
  <si>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</si>
  <si>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</si>
  <si>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</si>
  <si>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</si>
  <si>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</si>
  <si>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</si>
  <si>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</si>
  <si>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</si>
  <si>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</si>
  <si>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</si>
  <si>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</si>
  <si>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</si>
  <si>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</si>
  <si>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</si>
  <si>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</si>
  <si>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</si>
  <si>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</si>
  <si>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</si>
  <si>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</si>
  <si>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</si>
  <si>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</si>
  <si>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</si>
  <si>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</si>
  <si>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</si>
  <si>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</si>
  <si>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</si>
  <si>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</si>
  <si>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</si>
  <si>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</si>
  <si>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</si>
  <si>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</si>
  <si>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</si>
  <si>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</si>
  <si>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</si>
  <si>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</si>
  <si>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</si>
  <si>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</si>
  <si>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</si>
  <si>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</si>
  <si>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</si>
  <si>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</si>
  <si>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</si>
  <si>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</si>
  <si>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</si>
  <si>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</si>
  <si>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</si>
  <si>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</si>
  <si>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</si>
  <si>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</si>
  <si>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</si>
  <si>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</si>
  <si>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</si>
  <si>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</si>
  <si>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</si>
  <si>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</si>
  <si>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</si>
  <si>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</si>
  <si>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</si>
  <si>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</si>
  <si>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</si>
  <si>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</si>
  <si>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</si>
  <si>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</si>
  <si>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</si>
  <si>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</si>
  <si>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</si>
  <si>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</si>
  <si>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</si>
  <si>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</si>
  <si>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</si>
  <si>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</si>
  <si>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</si>
  <si>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</si>
  <si>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</si>
  <si>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</si>
  <si>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</si>
  <si>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</si>
  <si>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</si>
  <si>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</si>
  <si>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</si>
  <si>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</si>
  <si>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</si>
  <si>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</si>
  <si>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</si>
  <si>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</si>
  <si>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</si>
  <si>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</si>
  <si>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</si>
  <si>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</si>
  <si>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</si>
  <si>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</si>
  <si>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</si>
  <si>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</si>
  <si>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</si>
  <si>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</si>
  <si>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</si>
  <si>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</si>
  <si>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</si>
  <si>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</si>
  <si>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</si>
  <si>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</si>
  <si>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</si>
  <si>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</si>
  <si>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</si>
  <si>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</si>
  <si>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</si>
  <si>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</si>
  <si>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</si>
  <si>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</si>
  <si>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</si>
  <si>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</si>
  <si>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</si>
  <si>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</si>
  <si>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</si>
  <si>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</si>
  <si>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</si>
  <si>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</si>
  <si>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</si>
  <si>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</si>
  <si>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</si>
  <si>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</si>
  <si>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</si>
  <si>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</si>
  <si>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</si>
  <si>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</si>
  <si>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</si>
  <si>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</si>
  <si>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</si>
  <si>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</si>
  <si>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</si>
  <si>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</si>
  <si>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</si>
  <si>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</si>
  <si>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</si>
  <si>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</si>
  <si>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</si>
  <si>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</si>
  <si>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</si>
  <si>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</si>
  <si>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</si>
  <si>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</si>
  <si>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</si>
  <si>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</si>
  <si>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</si>
  <si>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</si>
  <si>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</si>
  <si>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</si>
  <si>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</si>
  <si>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</si>
  <si>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</si>
  <si>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</si>
  <si>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</si>
  <si>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</si>
  <si>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</si>
  <si>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</si>
  <si>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</si>
  <si>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</si>
  <si>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</si>
  <si>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</si>
  <si>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</si>
  <si>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</si>
  <si>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</si>
  <si>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</si>
  <si>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</si>
  <si>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</si>
  <si>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</si>
  <si>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</si>
  <si>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</si>
  <si>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</si>
  <si>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</si>
  <si>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</si>
  <si>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</si>
  <si>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</si>
  <si>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</si>
  <si>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</si>
  <si>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</si>
  <si>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</si>
  <si>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</si>
  <si>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</si>
  <si>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</si>
  <si>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</si>
  <si>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</si>
  <si>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</si>
  <si>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</si>
  <si>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</si>
  <si>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</si>
  <si>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</si>
  <si>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</si>
  <si>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</si>
  <si>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</si>
  <si>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</si>
  <si>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</si>
  <si>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</si>
  <si>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</si>
  <si>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</si>
  <si>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</si>
  <si>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</si>
  <si>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</si>
  <si>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</si>
  <si>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</si>
  <si>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</si>
  <si>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</si>
  <si>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</si>
  <si>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</si>
  <si>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</si>
  <si>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</si>
  <si>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</si>
  <si>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</si>
  <si>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</si>
  <si>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</si>
  <si>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</si>
  <si>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</si>
  <si>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</si>
  <si>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</si>
  <si>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</si>
  <si>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</si>
  <si>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</si>
  <si>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</si>
  <si>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</si>
  <si>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</si>
  <si>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</si>
  <si>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</si>
  <si>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</si>
  <si>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</si>
  <si>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</si>
  <si>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</si>
  <si>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</si>
  <si>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</si>
  <si>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</si>
  <si>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</si>
  <si>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</si>
  <si>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</si>
  <si>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</si>
  <si>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</si>
  <si>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</si>
  <si>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</si>
  <si>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</si>
  <si>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</si>
  <si>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</si>
  <si>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</si>
  <si>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</si>
  <si>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</si>
  <si>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</si>
  <si>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</si>
  <si>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</si>
  <si>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</si>
  <si>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</si>
  <si>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</si>
  <si>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</si>
  <si>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</si>
  <si>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</si>
  <si>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</si>
  <si>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</si>
  <si>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</si>
  <si>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</si>
  <si>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</si>
  <si>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</si>
  <si>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</si>
  <si>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</si>
  <si>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</si>
  <si>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</si>
  <si>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</si>
  <si>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</si>
  <si>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</si>
  <si>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</si>
  <si>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</si>
  <si>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</si>
  <si>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</si>
  <si>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</si>
  <si>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</si>
  <si>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</si>
  <si>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</si>
  <si>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</si>
  <si>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</si>
  <si>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</si>
  <si>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</si>
  <si>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</si>
  <si>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</si>
  <si>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</si>
  <si>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</si>
  <si>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</si>
  <si>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</si>
  <si>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</si>
  <si>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</si>
  <si>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</si>
  <si>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</si>
  <si>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</si>
  <si>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</si>
  <si>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</si>
  <si>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</si>
  <si>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</si>
  <si>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</si>
  <si>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</si>
  <si>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</si>
  <si>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</si>
  <si>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</si>
  <si>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</si>
  <si>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</si>
  <si>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</si>
  <si>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</si>
  <si>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</si>
  <si>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</si>
  <si>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</si>
  <si>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</si>
  <si>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</si>
  <si>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</si>
  <si>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</si>
  <si>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</si>
  <si>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</si>
  <si>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</si>
  <si>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</si>
  <si>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</si>
  <si>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</si>
  <si>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</si>
  <si>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</si>
  <si>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</si>
  <si>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</si>
  <si>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</si>
  <si>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</si>
  <si>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</si>
  <si>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</si>
  <si>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</si>
  <si>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</si>
  <si>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</si>
  <si>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</si>
  <si>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</si>
  <si>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</si>
  <si>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</si>
  <si>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</si>
  <si>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</si>
  <si>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</si>
  <si>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</si>
  <si>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</si>
  <si>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</si>
  <si>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</si>
  <si>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</si>
  <si>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</si>
  <si>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</si>
  <si>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</si>
  <si>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</si>
  <si>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</si>
  <si>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</si>
  <si>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</si>
  <si>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</si>
  <si>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</si>
  <si>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</si>
  <si>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</si>
  <si>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</si>
  <si>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</si>
  <si>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</si>
  <si>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</si>
  <si>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</si>
  <si>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</si>
  <si>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</si>
  <si>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</si>
  <si>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</si>
  <si>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</si>
  <si>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</si>
  <si>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</si>
  <si>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</si>
  <si>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</si>
  <si>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</si>
  <si>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</si>
  <si>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</si>
  <si>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</si>
  <si>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</si>
  <si>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</si>
  <si>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</si>
  <si>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</si>
  <si>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</si>
  <si>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</si>
  <si>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</si>
  <si>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</si>
  <si>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</si>
  <si>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</si>
  <si>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</si>
  <si>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</si>
  <si>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</si>
  <si>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</si>
  <si>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</si>
  <si>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</si>
  <si>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</si>
  <si>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</si>
  <si>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</si>
  <si>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</si>
  <si>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</si>
  <si>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</si>
  <si>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</si>
  <si>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</si>
  <si>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</si>
  <si>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</si>
  <si>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</si>
  <si>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</si>
  <si>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</si>
  <si>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</si>
  <si>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</si>
  <si>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</si>
  <si>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</si>
  <si>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</si>
  <si>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</si>
  <si>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</si>
  <si>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</si>
  <si>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</si>
  <si>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</si>
  <si>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</si>
  <si>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</si>
  <si>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</si>
  <si>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</si>
  <si>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</si>
  <si>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</si>
  <si>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</si>
  <si>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</si>
  <si>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</si>
  <si>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</si>
  <si>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</si>
  <si>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</si>
  <si>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</si>
  <si>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</si>
  <si>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</si>
  <si>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</si>
  <si>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</si>
  <si>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</si>
  <si>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</si>
  <si>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</si>
  <si>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</si>
  <si>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</si>
  <si>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</si>
  <si>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</si>
  <si>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</si>
  <si>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</si>
  <si>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</si>
  <si>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</si>
  <si>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</si>
  <si>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</si>
  <si>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</si>
  <si>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</si>
  <si>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</si>
  <si>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</si>
  <si>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</si>
  <si>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</si>
  <si>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</si>
  <si>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</si>
  <si>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</si>
  <si>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</si>
  <si>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</si>
  <si>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</si>
  <si>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</si>
  <si>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</si>
  <si>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</si>
  <si>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</si>
  <si>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</si>
  <si>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</si>
  <si>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</si>
  <si>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</si>
  <si>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</si>
  <si>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</si>
  <si>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</si>
  <si>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</si>
  <si>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</si>
  <si>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</si>
  <si>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</si>
  <si>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</si>
  <si>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</si>
  <si>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</si>
  <si>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</si>
  <si>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</si>
  <si>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</si>
  <si>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</si>
  <si>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</si>
  <si>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</si>
  <si>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</si>
  <si>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</si>
  <si>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</si>
  <si>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</si>
  <si>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</si>
  <si>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</si>
  <si>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</si>
  <si>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</si>
  <si>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</si>
  <si>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</si>
  <si>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</si>
  <si>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</si>
  <si>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</si>
  <si>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</si>
  <si>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</si>
  <si>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</si>
  <si>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</si>
  <si>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</si>
  <si>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</si>
  <si>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</si>
  <si>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</si>
  <si>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</si>
  <si>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</si>
  <si>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</si>
  <si>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</si>
  <si>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</si>
  <si>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</si>
  <si>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</si>
  <si>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</si>
  <si>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</si>
  <si>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</si>
  <si>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</si>
  <si>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</si>
  <si>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</si>
  <si>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</si>
  <si>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</si>
  <si>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</si>
  <si>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</si>
  <si>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</si>
  <si>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</si>
  <si>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</si>
  <si>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</si>
  <si>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</si>
  <si>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</si>
  <si>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</si>
  <si>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</si>
  <si>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</si>
  <si>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</si>
  <si>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</si>
  <si>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</si>
  <si>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</si>
  <si>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</si>
  <si>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</si>
  <si>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</si>
  <si>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</si>
  <si>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</si>
  <si>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</si>
  <si>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</si>
  <si>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</si>
  <si>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</si>
  <si>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</si>
  <si>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</si>
  <si>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</si>
  <si>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</si>
  <si>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</si>
  <si>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</si>
  <si>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</si>
  <si>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</si>
  <si>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</si>
  <si>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</si>
  <si>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</si>
  <si>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</si>
  <si>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</si>
  <si>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</si>
  <si>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</si>
  <si>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</si>
  <si>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</si>
  <si>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</si>
  <si>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</si>
  <si>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</si>
  <si>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</si>
  <si>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</si>
  <si>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</si>
  <si>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</si>
  <si>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</si>
  <si>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</si>
  <si>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</si>
  <si>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</si>
  <si>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</si>
  <si>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</si>
  <si>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</si>
  <si>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</si>
  <si>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</si>
  <si>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</si>
  <si>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</si>
  <si>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</si>
  <si>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</si>
  <si>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</si>
  <si>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</si>
  <si>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</si>
  <si>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</si>
  <si>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</si>
  <si>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</si>
  <si>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</si>
  <si>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</si>
  <si>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</si>
  <si>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</si>
  <si>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</si>
  <si>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</si>
  <si>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</si>
  <si>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</si>
  <si>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</si>
  <si>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</si>
  <si>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</si>
  <si>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</si>
  <si>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</si>
  <si>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</si>
  <si>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</si>
  <si>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</si>
  <si>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</si>
  <si>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</si>
  <si>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</si>
  <si>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</si>
  <si>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</si>
  <si>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</si>
  <si>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</si>
  <si>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</si>
  <si>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</si>
  <si>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</si>
  <si>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</si>
  <si>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</si>
  <si>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</si>
  <si>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</si>
  <si>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</si>
  <si>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</si>
  <si>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</si>
  <si>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</si>
  <si>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</si>
  <si>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</si>
  <si>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</si>
  <si>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</si>
  <si>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</si>
  <si>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</si>
  <si>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</si>
  <si>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</si>
  <si>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</si>
  <si>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</si>
  <si>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</si>
  <si>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</si>
  <si>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</si>
  <si>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</si>
  <si>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</si>
  <si>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</si>
  <si>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</si>
  <si>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</si>
  <si>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</si>
  <si>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</si>
  <si>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</si>
  <si>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</si>
  <si>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</si>
  <si>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</si>
  <si>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</si>
  <si>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</si>
  <si>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</si>
  <si>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</si>
  <si>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</si>
  <si>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</si>
  <si>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</si>
  <si>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</si>
  <si>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</si>
  <si>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</si>
  <si>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</si>
  <si>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</si>
  <si>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</si>
  <si>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</si>
  <si>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</si>
  <si>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</si>
  <si>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</si>
  <si>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</si>
  <si>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</si>
  <si>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</si>
  <si>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</si>
  <si>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</si>
  <si>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</si>
  <si>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</si>
  <si>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</si>
  <si>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</si>
  <si>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</si>
  <si>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</si>
  <si>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</si>
  <si>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</si>
  <si>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</si>
  <si>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</si>
  <si>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</si>
  <si>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</si>
  <si>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</si>
  <si>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</si>
  <si>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</si>
  <si>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</si>
  <si>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</si>
  <si>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</si>
  <si>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</si>
  <si>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</si>
  <si>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</si>
  <si>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</si>
  <si>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</si>
  <si>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</si>
  <si>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</si>
  <si>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</si>
  <si>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</si>
  <si>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</si>
  <si>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</si>
  <si>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</si>
  <si>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</si>
  <si>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</si>
  <si>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</si>
  <si>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</si>
  <si>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</si>
  <si>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</si>
  <si>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</si>
  <si>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</si>
  <si>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</si>
  <si>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</si>
  <si>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</si>
  <si>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</si>
  <si>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</si>
  <si>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</si>
  <si>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</si>
  <si>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</si>
  <si>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</si>
  <si>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</si>
  <si>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</si>
  <si>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</si>
  <si>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</si>
  <si>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</si>
  <si>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</si>
  <si>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</si>
  <si>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</si>
  <si>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</si>
  <si>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</si>
  <si>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</si>
  <si>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</si>
  <si>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</si>
  <si>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</si>
  <si>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</si>
  <si>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</si>
  <si>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</si>
  <si>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</si>
  <si>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</si>
  <si>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</si>
  <si>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</si>
  <si>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</si>
  <si>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</si>
  <si>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</si>
  <si>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</si>
  <si>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</si>
  <si>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</si>
  <si>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</si>
  <si>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</si>
  <si>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</si>
  <si>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</si>
  <si>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</si>
  <si>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</si>
  <si>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</si>
  <si>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</si>
  <si>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</si>
  <si>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</si>
  <si>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</si>
  <si>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</si>
  <si>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</si>
  <si>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</si>
  <si>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</si>
  <si>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</si>
  <si>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</si>
  <si>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</si>
  <si>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</si>
  <si>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</si>
  <si>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</si>
  <si>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</si>
  <si>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</si>
  <si>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</si>
  <si>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</si>
  <si>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</si>
  <si>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</si>
  <si>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</si>
  <si>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</si>
  <si>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</si>
  <si>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</si>
  <si>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</si>
  <si>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</si>
  <si>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</si>
  <si>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</si>
  <si>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</si>
  <si>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</si>
  <si>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</si>
  <si>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</si>
  <si>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</si>
  <si>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</si>
  <si>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</si>
  <si>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</si>
  <si>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</si>
  <si>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</si>
  <si>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</si>
  <si>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</si>
  <si>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</si>
  <si>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</si>
  <si>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</si>
  <si>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</si>
  <si>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</si>
  <si>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</si>
  <si>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</si>
  <si>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</si>
  <si>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</si>
  <si>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</si>
  <si>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</si>
  <si>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</si>
  <si>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</si>
  <si>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</si>
  <si>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</si>
  <si>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</si>
  <si>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</si>
  <si>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</si>
  <si>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</si>
  <si>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</si>
  <si>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</si>
  <si>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</si>
  <si>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</si>
  <si>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</si>
  <si>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</si>
  <si>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</si>
  <si>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</si>
  <si>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</si>
  <si>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</si>
  <si>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</si>
  <si>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</si>
  <si>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</si>
  <si>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</si>
  <si>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</si>
  <si>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</si>
  <si>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</si>
  <si>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</si>
  <si>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</si>
  <si>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</si>
  <si>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</si>
  <si>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</si>
  <si>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</si>
  <si>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</si>
  <si>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</si>
  <si>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</si>
  <si>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</si>
  <si>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</si>
  <si>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</si>
  <si>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</si>
  <si>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</si>
  <si>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</si>
  <si>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</si>
  <si>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</si>
  <si>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</si>
  <si>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</si>
  <si>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</si>
  <si>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</si>
  <si>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</si>
  <si>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</si>
  <si>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</si>
  <si>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</si>
  <si>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</si>
  <si>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</si>
  <si>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</si>
  <si>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</si>
  <si>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</si>
  <si>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</si>
  <si>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</si>
  <si>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</si>
  <si>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</si>
  <si>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</si>
  <si>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</si>
  <si>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</si>
  <si>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</si>
  <si>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</si>
  <si>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</si>
  <si>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</si>
  <si>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</si>
  <si>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</si>
  <si>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</si>
  <si>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</si>
  <si>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</si>
  <si>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</si>
  <si>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</si>
  <si>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</si>
  <si>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</si>
  <si>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</si>
  <si>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</si>
  <si>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</si>
  <si>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</si>
  <si>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</si>
  <si>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</si>
  <si>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</si>
  <si>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</si>
  <si>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</si>
  <si>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</si>
  <si>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</si>
  <si>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</si>
  <si>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</si>
  <si>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</si>
  <si>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</si>
  <si>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</si>
  <si>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</si>
  <si>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</si>
  <si>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</si>
  <si>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</si>
  <si>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</si>
  <si>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</si>
  <si>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</si>
  <si>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</si>
  <si>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</si>
  <si>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</si>
  <si>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</si>
  <si>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</si>
  <si>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</si>
  <si>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</si>
  <si>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</si>
  <si>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</si>
  <si>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</si>
  <si>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</si>
  <si>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</si>
  <si>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</si>
  <si>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</si>
  <si>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</si>
  <si>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</si>
  <si>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</si>
  <si>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</si>
  <si>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</si>
  <si>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</si>
  <si>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</si>
  <si>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</si>
  <si>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</si>
  <si>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</si>
  <si>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</si>
  <si>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</si>
  <si>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</si>
  <si>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</si>
  <si>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</si>
  <si>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</si>
  <si>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</si>
  <si>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</si>
  <si>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</si>
  <si>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</si>
  <si>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</si>
  <si>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</si>
  <si>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</si>
  <si>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</si>
  <si>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</si>
  <si>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</si>
  <si>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</si>
  <si>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</si>
  <si>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</si>
  <si>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</si>
  <si>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</si>
  <si>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</si>
  <si>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</si>
  <si>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</si>
  <si>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</si>
  <si>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</si>
  <si>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</si>
  <si>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</si>
  <si>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</si>
  <si>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</si>
  <si>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</si>
  <si>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</si>
  <si>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</si>
  <si>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</si>
  <si>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</si>
  <si>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</si>
  <si>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</si>
  <si>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</si>
  <si>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</si>
  <si>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</si>
  <si>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</si>
  <si>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</si>
  <si>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</si>
  <si>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</si>
  <si>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</si>
  <si>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</si>
  <si>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</si>
  <si>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</si>
  <si>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</si>
  <si>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</si>
  <si>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</si>
  <si>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</si>
  <si>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</si>
  <si>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</si>
  <si>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</si>
  <si>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</si>
  <si>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</si>
  <si>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</si>
  <si>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</si>
  <si>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</si>
  <si>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</si>
  <si>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</si>
  <si>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</si>
  <si>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</si>
  <si>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</si>
  <si>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</si>
  <si>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</si>
  <si>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</si>
  <si>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</si>
  <si>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</si>
  <si>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</si>
  <si>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</si>
  <si>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</si>
  <si>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</si>
  <si>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</si>
  <si>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</si>
  <si>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</si>
  <si>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</si>
  <si>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</si>
  <si>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</si>
  <si>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</si>
  <si>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</si>
  <si>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</si>
  <si>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</si>
  <si>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</si>
  <si>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</si>
  <si>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</si>
  <si>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</si>
  <si>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</si>
  <si>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</si>
  <si>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</si>
  <si>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</si>
  <si>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</si>
  <si>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</si>
  <si>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</si>
  <si>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</si>
  <si>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</si>
  <si>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</si>
  <si>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</si>
  <si>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</si>
  <si>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</si>
  <si>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</si>
  <si>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</si>
  <si>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</si>
  <si>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</si>
  <si>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</si>
  <si>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</si>
  <si>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</si>
  <si>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</si>
  <si>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</si>
  <si>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</si>
  <si>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</si>
  <si>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</si>
  <si>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</si>
  <si>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</si>
  <si>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</si>
  <si>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</si>
  <si>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</si>
  <si>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</si>
  <si>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</si>
  <si>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</si>
  <si>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</si>
  <si>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</si>
  <si>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</si>
  <si>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</si>
  <si>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</si>
  <si>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</si>
  <si>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</si>
  <si>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</si>
  <si>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</si>
  <si>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</si>
  <si>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</si>
  <si>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</si>
  <si>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</si>
  <si>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</si>
  <si>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</si>
  <si>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</si>
  <si>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</si>
  <si>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</si>
  <si>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</si>
  <si>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</si>
  <si>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</si>
  <si>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</si>
  <si>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</si>
  <si>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</si>
  <si>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</si>
  <si>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</si>
  <si>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</si>
  <si>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</si>
  <si>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</si>
  <si>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</si>
  <si>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</si>
  <si>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</si>
  <si>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</si>
  <si>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</si>
  <si>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</si>
  <si>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</si>
  <si>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</si>
  <si>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</si>
  <si>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</si>
  <si>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</si>
  <si>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</si>
  <si>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</si>
  <si>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</si>
  <si>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</si>
  <si>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</si>
  <si>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</si>
  <si>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</si>
  <si>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</si>
  <si>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</si>
  <si>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</si>
  <si>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</si>
  <si>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</si>
  <si>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</si>
  <si>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</si>
  <si>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</si>
  <si>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</si>
  <si>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</si>
  <si>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</si>
  <si>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</si>
  <si>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</si>
  <si>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</si>
  <si>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</si>
  <si>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</si>
  <si>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</si>
  <si>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</si>
  <si>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</si>
  <si>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</si>
  <si>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</si>
  <si>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</si>
  <si>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</si>
  <si>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</si>
  <si>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</si>
  <si>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</si>
  <si>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</si>
  <si>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</si>
  <si>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</si>
  <si>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</si>
  <si>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</si>
  <si>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</si>
  <si>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</si>
  <si>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</si>
  <si>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</si>
  <si>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</si>
  <si>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</si>
  <si>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</si>
  <si>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</si>
  <si>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</si>
  <si>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</si>
  <si>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</si>
  <si>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</si>
  <si>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</si>
  <si>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</si>
  <si>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</si>
  <si>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</si>
  <si>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</si>
  <si>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</si>
  <si>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</si>
  <si>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</si>
  <si>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</si>
  <si>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</si>
  <si>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</si>
  <si>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</si>
  <si>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</si>
  <si>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</si>
  <si>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</si>
  <si>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</si>
  <si>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</si>
  <si>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</si>
  <si>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</si>
  <si>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</si>
  <si>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</si>
  <si>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</si>
  <si>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</si>
  <si>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</si>
  <si>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</si>
  <si>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</si>
  <si>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</si>
  <si>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</si>
  <si>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</si>
  <si>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</si>
  <si>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</si>
  <si>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</si>
  <si>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</si>
  <si>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</si>
  <si>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</si>
  <si>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</si>
  <si>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</si>
  <si>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</si>
  <si>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</si>
  <si>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</si>
  <si>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</si>
  <si>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</si>
  <si>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</si>
  <si>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</si>
  <si>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</si>
  <si>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</si>
  <si>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</si>
  <si>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</si>
  <si>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</si>
  <si>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</si>
  <si>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</si>
  <si>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</si>
  <si>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</si>
  <si>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</si>
  <si>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</si>
  <si>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</si>
  <si>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</si>
  <si>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</si>
  <si>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</si>
  <si>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</si>
  <si>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</si>
  <si>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</si>
  <si>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</si>
  <si>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</si>
  <si>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</si>
  <si>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</si>
  <si>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</si>
  <si>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</si>
  <si>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</si>
  <si>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</si>
  <si>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</si>
  <si>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</si>
  <si>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</si>
  <si>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</si>
  <si>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</si>
  <si>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</si>
  <si>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</si>
  <si>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</si>
  <si>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</si>
  <si>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</si>
  <si>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</si>
  <si>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</si>
  <si>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</si>
  <si>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</si>
  <si>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</si>
  <si>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</si>
  <si>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</si>
  <si>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</si>
  <si>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</si>
  <si>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</si>
  <si>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</si>
  <si>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</si>
  <si>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</si>
  <si>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</si>
  <si>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</si>
  <si>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</si>
  <si>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</si>
  <si>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</si>
  <si>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</si>
  <si>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</si>
  <si>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</si>
  <si>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</si>
  <si>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</si>
  <si>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</si>
  <si>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</si>
  <si>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</si>
  <si>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</si>
  <si>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</si>
  <si>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</si>
  <si>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</si>
  <si>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</si>
  <si>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</si>
  <si>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</si>
  <si>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</si>
  <si>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</si>
  <si>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</si>
  <si>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</si>
  <si>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</si>
  <si>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</si>
  <si>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</si>
  <si>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</si>
  <si>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</si>
  <si>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</si>
  <si>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</si>
  <si>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</si>
  <si>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</si>
  <si>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</si>
  <si>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</si>
  <si>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</si>
  <si>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</si>
  <si>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</si>
  <si>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</si>
  <si>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</si>
  <si>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</si>
  <si>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</si>
  <si>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</si>
  <si>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</si>
  <si>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</si>
  <si>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</si>
  <si>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</si>
  <si>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</si>
  <si>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</si>
  <si>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</si>
  <si>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</si>
  <si>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</si>
  <si>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</si>
  <si>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</si>
  <si>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</si>
  <si>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</si>
  <si>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</si>
  <si>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</si>
  <si>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</si>
  <si>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</si>
  <si>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</si>
  <si>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</si>
  <si>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</si>
  <si>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</si>
  <si>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</si>
  <si>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</si>
  <si>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</si>
  <si>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</si>
  <si>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</si>
  <si>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</si>
  <si>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</si>
  <si>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</si>
  <si>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</si>
  <si>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</si>
  <si>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</si>
  <si>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</si>
  <si>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</si>
  <si>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</si>
  <si>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</si>
  <si>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</si>
  <si>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</si>
  <si>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</si>
  <si>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</si>
  <si>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</si>
  <si>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</si>
  <si>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</si>
  <si>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</si>
  <si>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</si>
  <si>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</si>
  <si>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</si>
  <si>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</si>
  <si>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</si>
  <si>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</si>
  <si>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</si>
  <si>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</si>
  <si>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</si>
  <si>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</si>
  <si>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</si>
  <si>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</si>
  <si>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</si>
  <si>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</si>
  <si>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</si>
  <si>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</si>
  <si>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</si>
  <si>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</si>
  <si>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</si>
  <si>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</si>
  <si>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</si>
  <si>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</si>
  <si>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</si>
  <si>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</si>
  <si>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</si>
  <si>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</si>
  <si>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</si>
  <si>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</si>
  <si>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</si>
  <si>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</si>
  <si>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</si>
  <si>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</si>
  <si>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</si>
  <si>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</si>
  <si>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</si>
  <si>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</si>
  <si>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</si>
  <si>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</si>
  <si>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</si>
  <si>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</si>
  <si>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</si>
  <si>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</si>
  <si>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</si>
  <si>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</si>
  <si>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</si>
  <si>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</si>
  <si>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</si>
  <si>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</si>
  <si>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</si>
  <si>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</si>
  <si>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</si>
  <si>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</si>
  <si>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</si>
  <si>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</si>
  <si>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</si>
  <si>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</si>
  <si>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</si>
  <si>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</si>
  <si>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</si>
  <si>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</si>
  <si>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</si>
  <si>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</si>
  <si>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</si>
  <si>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</si>
  <si>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</si>
  <si>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</si>
  <si>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</si>
  <si>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</si>
  <si>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</si>
  <si>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</si>
  <si>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</si>
  <si>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</si>
  <si>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</si>
  <si>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</si>
  <si>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</si>
  <si>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</si>
  <si>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</si>
  <si>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</si>
  <si>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</si>
  <si>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</si>
  <si>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</si>
  <si>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</si>
  <si>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</si>
  <si>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</si>
  <si>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</si>
  <si>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</si>
  <si>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</si>
  <si>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</si>
  <si>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</si>
  <si>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</si>
  <si>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</si>
  <si>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</si>
  <si>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</si>
  <si>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</si>
  <si>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</si>
  <si>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</si>
  <si>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</si>
  <si>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</si>
  <si>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</si>
  <si>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</si>
  <si>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</si>
  <si>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</si>
  <si>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</si>
  <si>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</si>
  <si>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</si>
  <si>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</si>
  <si>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</si>
  <si>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</si>
  <si>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</si>
  <si>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</si>
  <si>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</si>
  <si>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</si>
  <si>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</si>
  <si>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</si>
  <si>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</si>
  <si>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</si>
  <si>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</si>
  <si>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</si>
  <si>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</si>
  <si>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</si>
  <si>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</si>
  <si>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</si>
  <si>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</si>
  <si>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</si>
  <si>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</si>
  <si>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</si>
  <si>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</si>
  <si>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</si>
  <si>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</si>
  <si>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</si>
  <si>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</si>
  <si>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</si>
  <si>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</si>
  <si>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</si>
  <si>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</si>
  <si>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</si>
  <si>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</si>
  <si>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</si>
  <si>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</si>
  <si>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</si>
  <si>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</si>
  <si>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</si>
  <si>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</si>
  <si>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</si>
  <si>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</si>
  <si>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</si>
  <si>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</si>
  <si>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</si>
  <si>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</si>
  <si>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</si>
  <si>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</si>
  <si>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</si>
  <si>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</si>
  <si>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</si>
  <si>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</si>
  <si>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</si>
  <si>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</si>
  <si>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</si>
  <si>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</si>
  <si>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</si>
  <si>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</si>
  <si>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</si>
  <si>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</si>
  <si>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</si>
  <si>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</si>
  <si>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</si>
  <si>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</si>
  <si>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</si>
  <si>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</si>
  <si>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</si>
  <si>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</si>
  <si>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</si>
  <si>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</si>
  <si>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</si>
  <si>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</si>
  <si>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</si>
  <si>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</si>
  <si>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</si>
  <si>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</si>
  <si>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</si>
  <si>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</si>
  <si>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</si>
  <si>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</si>
  <si>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</si>
  <si>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</si>
  <si>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</si>
  <si>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</si>
  <si>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</si>
  <si>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</si>
  <si>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</si>
  <si>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</si>
  <si>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</si>
  <si>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</si>
  <si>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</si>
  <si>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</si>
  <si>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</si>
  <si>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</si>
  <si>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</si>
  <si>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</si>
  <si>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</si>
  <si>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</si>
  <si>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</si>
  <si>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</si>
  <si>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</si>
  <si>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</si>
  <si>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</si>
  <si>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</si>
  <si>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</si>
  <si>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</si>
  <si>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</si>
  <si>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</si>
  <si>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</si>
  <si>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</si>
  <si>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</si>
  <si>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</si>
  <si>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</si>
  <si>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</si>
  <si>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</si>
  <si>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</si>
  <si>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</si>
  <si>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</si>
  <si>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</si>
  <si>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</si>
  <si>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</si>
  <si>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</si>
  <si>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</si>
  <si>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</si>
  <si>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</si>
  <si>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</si>
  <si>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</si>
  <si>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</si>
  <si>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</si>
  <si>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</si>
  <si>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</si>
  <si>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</si>
  <si>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</si>
  <si>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</si>
  <si>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</si>
  <si>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</si>
  <si>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</si>
  <si>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</si>
  <si>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</si>
  <si>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</si>
  <si>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</si>
  <si>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</si>
  <si>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</si>
  <si>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</si>
  <si>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</si>
  <si>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</si>
  <si>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</si>
  <si>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</si>
  <si>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</si>
  <si>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</si>
  <si>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</si>
  <si>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</si>
  <si>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</si>
  <si>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</si>
  <si>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</si>
  <si>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</si>
  <si>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</si>
  <si>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</si>
  <si>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</si>
  <si>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</si>
  <si>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</si>
  <si>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</si>
  <si>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</si>
  <si>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</si>
  <si>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</si>
  <si>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</si>
  <si>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</si>
  <si>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</si>
  <si>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</si>
  <si>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</si>
  <si>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</si>
  <si>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</si>
  <si>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</si>
  <si>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</si>
  <si>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</si>
  <si>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</si>
  <si>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</si>
  <si>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</si>
  <si>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</si>
  <si>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</si>
  <si>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</si>
  <si>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</si>
  <si>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</si>
  <si>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</si>
  <si>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</si>
  <si>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</si>
  <si>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</si>
  <si>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</si>
  <si>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</si>
  <si>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</si>
  <si>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</si>
  <si>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</si>
  <si>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</si>
  <si>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</si>
  <si>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</si>
  <si>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</si>
  <si>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</si>
  <si>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</si>
  <si>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</si>
  <si>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</si>
  <si>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</si>
  <si>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</si>
  <si>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</si>
  <si>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</si>
  <si>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</si>
  <si>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</si>
  <si>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</si>
  <si>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</si>
  <si>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</si>
  <si>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</si>
  <si>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</si>
  <si>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</si>
  <si>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</si>
  <si>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</si>
  <si>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</si>
  <si>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</si>
  <si>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</si>
  <si>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</si>
  <si>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</si>
  <si>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</si>
  <si>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</si>
  <si>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</si>
  <si>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</si>
  <si>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</si>
  <si>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</si>
  <si>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</si>
  <si>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</si>
  <si>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</si>
  <si>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</si>
  <si>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</si>
  <si>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</si>
  <si>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</si>
  <si>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</si>
  <si>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</si>
  <si>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</si>
  <si>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</si>
  <si>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</si>
  <si>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</si>
  <si>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</si>
  <si>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</si>
  <si>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</si>
  <si>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</si>
  <si>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</si>
  <si>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</si>
  <si>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</si>
  <si>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</si>
  <si>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</si>
  <si>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</si>
  <si>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</si>
  <si>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</si>
  <si>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</si>
  <si>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</si>
  <si>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</si>
  <si>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</si>
  <si>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</si>
  <si>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</si>
  <si>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</si>
  <si>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</si>
  <si>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</si>
  <si>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</si>
  <si>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</si>
  <si>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</si>
  <si>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</si>
  <si>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</si>
  <si>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</si>
  <si>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</si>
  <si>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</si>
  <si>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</si>
  <si>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</si>
  <si>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</si>
  <si>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</si>
  <si>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</si>
  <si>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</si>
  <si>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</si>
  <si>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</si>
  <si>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</si>
  <si>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</si>
  <si>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</si>
  <si>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</si>
  <si>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</si>
  <si>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</si>
  <si>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</si>
  <si>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</si>
  <si>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</si>
  <si>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</si>
  <si>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</si>
  <si>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</si>
  <si>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</si>
  <si>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</si>
  <si>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</si>
  <si>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</si>
  <si>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</si>
  <si>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</si>
  <si>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</si>
  <si>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</si>
  <si>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</si>
  <si>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</si>
  <si>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</si>
  <si>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</si>
  <si>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</si>
  <si>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</si>
  <si>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</si>
  <si>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</si>
  <si>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</si>
  <si>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</si>
  <si>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</si>
  <si>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</si>
  <si>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</si>
  <si>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</si>
  <si>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</si>
  <si>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</si>
  <si>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</si>
  <si>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</si>
  <si>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</si>
  <si>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</si>
  <si>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</si>
  <si>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</si>
  <si>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</si>
  <si>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</si>
  <si>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</si>
  <si>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</si>
  <si>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</si>
  <si>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</si>
  <si>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</si>
  <si>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</si>
  <si>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</si>
  <si>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</si>
  <si>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</si>
  <si>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</si>
  <si>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</si>
  <si>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</si>
  <si>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</si>
  <si>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</si>
  <si>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</si>
  <si>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</si>
  <si>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</si>
  <si>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</si>
  <si>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</si>
  <si>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</si>
  <si>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</si>
  <si>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</si>
  <si>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</si>
  <si>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</si>
  <si>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</si>
  <si>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</si>
  <si>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</si>
  <si>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</si>
  <si>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</si>
  <si>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</si>
  <si>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</si>
  <si>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</si>
  <si>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</si>
  <si>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</si>
  <si>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</si>
  <si>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</si>
  <si>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</si>
  <si>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</si>
  <si>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</si>
  <si>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</si>
  <si>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</si>
  <si>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</si>
  <si>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</si>
  <si>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</si>
  <si>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</si>
  <si>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</si>
  <si>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</si>
  <si>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</si>
  <si>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</si>
  <si>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</si>
  <si>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</si>
  <si>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</si>
  <si>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</si>
  <si>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</si>
  <si>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</si>
  <si>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</si>
  <si>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</si>
  <si>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</si>
  <si>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</si>
  <si>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</si>
  <si>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</si>
  <si>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</si>
  <si>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</si>
  <si>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</si>
  <si>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</si>
  <si>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</si>
  <si>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</si>
  <si>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</si>
  <si>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</si>
  <si>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</si>
  <si>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</si>
  <si>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</si>
  <si>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</si>
  <si>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</si>
  <si>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</si>
  <si>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</si>
  <si>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</si>
  <si>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</si>
  <si>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</si>
  <si>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</si>
  <si>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</si>
  <si>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</si>
  <si>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</si>
  <si>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</si>
  <si>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</si>
  <si>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</si>
  <si>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</si>
  <si>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</si>
  <si>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</si>
  <si>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</si>
  <si>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</si>
  <si>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</si>
  <si>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</si>
  <si>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</si>
  <si>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</si>
  <si>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</si>
  <si>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</si>
  <si>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</si>
  <si>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</si>
  <si>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</si>
  <si>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</si>
  <si>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</si>
  <si>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</si>
  <si>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</si>
  <si>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</si>
  <si>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</si>
  <si>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</si>
  <si>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</si>
  <si>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</si>
  <si>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</si>
  <si>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</si>
  <si>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</si>
  <si>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</si>
  <si>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</si>
  <si>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</si>
  <si>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</si>
  <si>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</si>
  <si>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</si>
  <si>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</si>
  <si>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</si>
  <si>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</si>
  <si>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</si>
  <si>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</si>
  <si>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</si>
  <si>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</si>
  <si>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</si>
  <si>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</si>
  <si>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</si>
  <si>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</si>
  <si>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</si>
  <si>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</si>
  <si>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</si>
  <si>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</si>
  <si>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</si>
  <si>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</si>
  <si>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</si>
  <si>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</si>
  <si>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</si>
  <si>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</si>
  <si>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</si>
  <si>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</si>
  <si>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</si>
  <si>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</si>
  <si>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</si>
  <si>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</si>
  <si>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</si>
  <si>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</si>
  <si>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</si>
  <si>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</si>
  <si>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</si>
  <si>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</si>
  <si>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</si>
  <si>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</si>
  <si>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</si>
  <si>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</si>
  <si>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</si>
  <si>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</si>
  <si>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</si>
  <si>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</si>
  <si>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</si>
  <si>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</si>
  <si>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</si>
  <si>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</si>
  <si>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</si>
  <si>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</si>
  <si>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</si>
  <si>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</si>
  <si>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</si>
  <si>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</si>
  <si>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</si>
  <si>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</si>
  <si>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</si>
  <si>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</si>
  <si>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</si>
  <si>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</si>
  <si>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</si>
  <si>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</si>
  <si>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</si>
  <si>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</si>
  <si>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</si>
  <si>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</si>
  <si>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</si>
  <si>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</si>
  <si>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</si>
  <si>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</si>
  <si>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</si>
  <si>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</si>
  <si>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</si>
  <si>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</si>
  <si>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</si>
  <si>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</si>
  <si>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</si>
  <si>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</si>
  <si>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</si>
  <si>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</si>
  <si>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</si>
  <si>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</si>
  <si>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</si>
  <si>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</si>
  <si>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</si>
  <si>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</si>
  <si>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</si>
  <si>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</si>
  <si>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</si>
  <si>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</si>
  <si>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</si>
  <si>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</si>
  <si>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</si>
  <si>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</si>
  <si>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</si>
  <si>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</si>
  <si>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</si>
  <si>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</si>
  <si>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</si>
  <si>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</si>
  <si>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</si>
  <si>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</si>
  <si>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</si>
  <si>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</si>
  <si>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</si>
  <si>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</si>
  <si>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</si>
  <si>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</si>
  <si>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</si>
  <si>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</si>
  <si>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</si>
  <si>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</si>
  <si>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</si>
  <si>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</si>
  <si>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</si>
  <si>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</si>
  <si>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</si>
  <si>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</si>
  <si>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</si>
  <si>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</si>
  <si>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</si>
  <si>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</si>
  <si>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</si>
  <si>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</si>
  <si>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</si>
  <si>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</si>
  <si>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</si>
  <si>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</si>
  <si>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</si>
  <si>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</si>
  <si>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</si>
  <si>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</si>
  <si>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</si>
  <si>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</si>
  <si>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</si>
  <si>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</si>
  <si>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</si>
  <si>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</si>
  <si>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</si>
  <si>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</si>
  <si>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</si>
  <si>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</si>
  <si>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</si>
  <si>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</si>
  <si>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</si>
  <si>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</si>
  <si>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</si>
  <si>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</si>
  <si>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</si>
  <si>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</si>
  <si>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</si>
  <si>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</si>
  <si>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</si>
  <si>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</si>
  <si>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</si>
  <si>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</si>
  <si>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</si>
  <si>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</si>
  <si>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</si>
  <si>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</si>
  <si>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</si>
  <si>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</si>
  <si>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</si>
  <si>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</si>
  <si>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</si>
  <si>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</si>
  <si>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</si>
  <si>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</si>
  <si>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</si>
  <si>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</si>
  <si>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</si>
  <si>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</si>
  <si>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</si>
  <si>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</si>
  <si>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</si>
  <si>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</si>
  <si>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</si>
  <si>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</si>
  <si>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</si>
  <si>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</si>
  <si>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</si>
  <si>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</si>
  <si>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</si>
  <si>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</si>
  <si>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</si>
  <si>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</si>
  <si>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</si>
  <si>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</si>
  <si>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</si>
  <si>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</si>
  <si>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</si>
  <si>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</si>
  <si>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</si>
  <si>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</si>
  <si>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</si>
  <si>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</si>
  <si>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</si>
  <si>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</si>
  <si>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</si>
  <si>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</si>
  <si>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</si>
  <si>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</si>
  <si>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</si>
  <si>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</si>
  <si>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</si>
  <si>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</si>
  <si>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</si>
  <si>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</si>
  <si>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</si>
  <si>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</si>
  <si>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</si>
  <si>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</si>
  <si>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</si>
  <si>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</si>
  <si>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</si>
  <si>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</si>
  <si>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</si>
  <si>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</si>
  <si>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</si>
  <si>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</si>
  <si>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</si>
  <si>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</si>
  <si>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</si>
  <si>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</si>
  <si>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</si>
  <si>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</si>
  <si>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</si>
  <si>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</si>
  <si>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</si>
  <si>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</si>
  <si>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</si>
  <si>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</si>
  <si>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</si>
  <si>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</si>
  <si>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</si>
  <si>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</si>
  <si>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</si>
  <si>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</si>
  <si>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</si>
  <si>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</si>
  <si>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</si>
  <si>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</si>
  <si>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</si>
  <si>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</si>
  <si>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</si>
  <si>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</si>
  <si>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</si>
  <si>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</si>
  <si>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</si>
  <si>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</si>
  <si>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</si>
  <si>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</si>
  <si>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</si>
  <si>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</si>
  <si>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</si>
  <si>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</si>
  <si>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</si>
  <si>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</si>
  <si>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</si>
  <si>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</si>
  <si>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</si>
  <si>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</si>
  <si>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</si>
  <si>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</si>
  <si>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</si>
  <si>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</si>
  <si>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</si>
  <si>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</si>
  <si>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</si>
  <si>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</si>
  <si>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</si>
  <si>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</si>
  <si>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</si>
  <si>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</si>
  <si>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</si>
  <si>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</si>
  <si>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</si>
  <si>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</si>
  <si>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</si>
  <si>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</si>
  <si>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</si>
  <si>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</si>
  <si>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</si>
  <si>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</si>
  <si>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</si>
  <si>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</si>
  <si>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</si>
  <si>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</si>
  <si>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</si>
  <si>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</si>
  <si>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</si>
  <si>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</si>
  <si>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</si>
  <si>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</si>
  <si>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</si>
  <si>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</si>
  <si>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</si>
  <si>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</si>
  <si>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</si>
  <si>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</si>
  <si>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</si>
  <si>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</si>
  <si>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</si>
  <si>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</si>
  <si>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</si>
  <si>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</si>
  <si>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</si>
  <si>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</si>
  <si>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</si>
  <si>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</si>
  <si>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</si>
  <si>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</si>
  <si>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</si>
  <si>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</si>
  <si>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</si>
  <si>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</si>
  <si>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</si>
  <si>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</si>
  <si>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</si>
  <si>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</si>
  <si>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</si>
  <si>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</si>
  <si>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</si>
  <si>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</si>
  <si>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</si>
  <si>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</si>
  <si>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</si>
  <si>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</si>
  <si>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</si>
  <si>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</si>
  <si>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</si>
  <si>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</si>
  <si>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</si>
  <si>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</si>
  <si>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</si>
  <si>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</si>
  <si>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</si>
  <si>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</si>
  <si>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</si>
  <si>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</si>
  <si>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</si>
  <si>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</si>
  <si>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</si>
  <si>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</si>
  <si>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</si>
  <si>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</si>
  <si>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</si>
  <si>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</si>
  <si>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</si>
  <si>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</si>
  <si>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</si>
  <si>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</si>
  <si>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</si>
  <si>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</si>
  <si>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</si>
  <si>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</si>
  <si>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</si>
  <si>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</si>
  <si>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</si>
  <si>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</si>
  <si>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</si>
  <si>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</si>
  <si>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</si>
  <si>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</si>
  <si>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</si>
  <si>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</si>
  <si>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</si>
  <si>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</si>
  <si>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</si>
  <si>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</si>
  <si>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</si>
  <si>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</si>
  <si>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</si>
  <si>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</si>
  <si>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</si>
  <si>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</si>
  <si>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</si>
  <si>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</si>
  <si>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</si>
  <si>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</si>
  <si>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</si>
  <si>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</si>
  <si>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</si>
  <si>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</si>
  <si>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</si>
  <si>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</si>
  <si>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</si>
  <si>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</si>
  <si>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</si>
  <si>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</si>
  <si>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</si>
  <si>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</si>
  <si>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</si>
  <si>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</si>
  <si>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</si>
  <si>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</si>
  <si>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</si>
  <si>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</si>
  <si>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</si>
  <si>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</si>
  <si>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</si>
  <si>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</si>
  <si>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</si>
  <si>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</si>
  <si>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</si>
  <si>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</si>
  <si>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</si>
  <si>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</si>
  <si>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</si>
  <si>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</si>
  <si>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</si>
  <si>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</si>
  <si>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</si>
  <si>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</si>
  <si>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</si>
  <si>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</si>
  <si>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</si>
  <si>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</si>
  <si>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</si>
  <si>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</si>
  <si>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</si>
  <si>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</si>
  <si>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</si>
  <si>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</si>
  <si>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</si>
  <si>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</si>
  <si>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</si>
  <si>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</si>
  <si>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</si>
  <si>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</si>
  <si>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</si>
  <si>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</si>
  <si>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</si>
  <si>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</si>
  <si>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</si>
  <si>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</si>
  <si>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</si>
  <si>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</si>
  <si>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</si>
  <si>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</si>
  <si>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</si>
  <si>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</si>
  <si>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</si>
  <si>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</si>
  <si>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</si>
  <si>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</si>
  <si>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</si>
  <si>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</si>
  <si>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</si>
  <si>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</si>
  <si>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</si>
  <si>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</si>
  <si>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</si>
  <si>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</si>
  <si>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</si>
  <si>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</si>
  <si>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</si>
  <si>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</si>
  <si>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</si>
  <si>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</si>
  <si>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</si>
  <si>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</si>
  <si>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</si>
  <si>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</si>
  <si>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</si>
  <si>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</si>
  <si>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</si>
  <si>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</si>
  <si>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</si>
  <si>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</si>
  <si>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</si>
  <si>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</si>
  <si>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</si>
  <si>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</si>
  <si>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</si>
  <si>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</si>
  <si>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</si>
  <si>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</si>
  <si>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</si>
  <si>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</si>
  <si>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</si>
  <si>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</si>
  <si>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</si>
  <si>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</si>
  <si>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</si>
  <si>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</si>
  <si>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</si>
  <si>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</si>
  <si>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</si>
  <si>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</si>
  <si>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</si>
  <si>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</si>
  <si>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</si>
  <si>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</si>
  <si>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</si>
  <si>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</si>
  <si>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</si>
  <si>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</si>
  <si>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</si>
  <si>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</si>
  <si>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</si>
  <si>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</si>
  <si>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</si>
  <si>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</si>
  <si>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</si>
  <si>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</si>
  <si>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</si>
  <si>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</si>
  <si>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</si>
  <si>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</si>
  <si>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</si>
  <si>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</si>
  <si>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</si>
  <si>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</si>
  <si>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</si>
  <si>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</si>
  <si>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</si>
  <si>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</si>
  <si>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</si>
  <si>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</si>
  <si>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</si>
  <si>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</si>
  <si>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</si>
  <si>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</si>
  <si>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</si>
  <si>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</si>
  <si>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</si>
  <si>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</si>
  <si>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</si>
  <si>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</si>
  <si>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</si>
  <si>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</si>
  <si>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</si>
  <si>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</si>
  <si>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</si>
  <si>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</si>
  <si>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</si>
  <si>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</si>
  <si>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</si>
  <si>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</si>
  <si>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</si>
  <si>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</si>
  <si>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</si>
  <si>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</si>
  <si>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</si>
  <si>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</si>
  <si>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</si>
  <si>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</si>
  <si>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</si>
  <si>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</si>
  <si>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</si>
  <si>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</si>
  <si>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</si>
  <si>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</si>
  <si>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</si>
  <si>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</si>
  <si>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</si>
  <si>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</si>
  <si>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</si>
  <si>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</si>
  <si>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</si>
  <si>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</si>
  <si>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</si>
  <si>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</si>
  <si>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</si>
  <si>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</si>
  <si>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</si>
  <si>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</si>
  <si>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</si>
  <si>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</si>
  <si>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</si>
  <si>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</si>
  <si>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</si>
  <si>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</si>
  <si>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</si>
  <si>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</si>
  <si>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</si>
  <si>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</si>
  <si>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</si>
  <si>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</si>
  <si>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</si>
  <si>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</si>
  <si>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</si>
  <si>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</si>
  <si>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</si>
  <si>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</si>
  <si>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</si>
  <si>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</si>
  <si>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</si>
  <si>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</si>
  <si>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</si>
  <si>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</si>
  <si>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</si>
  <si>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</si>
  <si>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</si>
  <si>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</si>
  <si>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</si>
  <si>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</si>
  <si>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</si>
  <si>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</si>
  <si>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</si>
  <si>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</si>
  <si>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</si>
  <si>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</si>
  <si>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</si>
  <si>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</si>
  <si>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</si>
  <si>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</si>
  <si>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</si>
  <si>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</si>
  <si>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</si>
  <si>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</si>
  <si>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</si>
  <si>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</si>
  <si>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</si>
  <si>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</si>
  <si>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</si>
  <si>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</si>
  <si>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</si>
  <si>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</si>
  <si>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</si>
  <si>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</si>
  <si>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</si>
  <si>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</si>
  <si>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</si>
  <si>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</si>
  <si>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</si>
  <si>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</si>
  <si>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</si>
  <si>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</si>
  <si>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</si>
  <si>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</si>
  <si>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</si>
  <si>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</si>
  <si>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</si>
  <si>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</si>
  <si>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</si>
  <si>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</si>
  <si>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</si>
  <si>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</si>
  <si>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</si>
  <si>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</si>
  <si>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</si>
  <si>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</si>
  <si>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</si>
  <si>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</si>
  <si>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</si>
  <si>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</si>
  <si>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</si>
  <si>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</si>
  <si>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</si>
  <si>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</si>
  <si>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</si>
  <si>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</si>
  <si>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</si>
  <si>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</si>
  <si>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</si>
  <si>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</si>
  <si>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</si>
  <si>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</si>
  <si>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</si>
  <si>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</si>
  <si>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</si>
  <si>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</si>
  <si>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</si>
  <si>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</si>
  <si>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</si>
  <si>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</si>
  <si>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</si>
  <si>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</si>
  <si>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</si>
  <si>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</si>
  <si>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</si>
  <si>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</si>
  <si>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</si>
  <si>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</si>
  <si>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</si>
  <si>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</si>
  <si>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</si>
  <si>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</si>
  <si>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</si>
  <si>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</si>
  <si>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</si>
  <si>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</si>
  <si>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</si>
  <si>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</si>
  <si>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</si>
  <si>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</si>
  <si>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</si>
  <si>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</si>
  <si>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</si>
  <si>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</si>
  <si>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</si>
  <si>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</si>
  <si>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</si>
  <si>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</si>
  <si>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</si>
  <si>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</si>
  <si>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</si>
  <si>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</si>
  <si>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</si>
  <si>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</si>
  <si>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</si>
  <si>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</si>
  <si>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</si>
  <si>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</si>
  <si>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</si>
  <si>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</si>
  <si>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</si>
  <si>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</si>
  <si>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</si>
  <si>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</si>
  <si>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</si>
  <si>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</si>
  <si>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</si>
  <si>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</si>
  <si>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</si>
  <si>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</si>
  <si>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</si>
  <si>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</si>
  <si>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</si>
  <si>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</si>
  <si>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</si>
  <si>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</si>
  <si>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</si>
  <si>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</si>
  <si>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</si>
  <si>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</si>
  <si>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</si>
  <si>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</si>
  <si>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</si>
  <si>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</si>
  <si>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</si>
  <si>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</si>
  <si>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</si>
  <si>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</si>
  <si>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</si>
  <si>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</si>
  <si>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</si>
  <si>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</si>
  <si>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</si>
  <si>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</si>
  <si>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</si>
  <si>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</si>
  <si>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</si>
  <si>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</si>
  <si>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</si>
  <si>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</si>
  <si>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</si>
  <si>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</si>
  <si>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</si>
  <si>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</si>
  <si>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</si>
  <si>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</si>
  <si>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</si>
  <si>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</si>
  <si>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</si>
  <si>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</si>
  <si>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</si>
  <si>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</si>
  <si>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</si>
  <si>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</si>
  <si>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</si>
  <si>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</si>
  <si>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</si>
  <si>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</si>
  <si>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</si>
  <si>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</si>
  <si>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</si>
  <si>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</si>
  <si>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</si>
  <si>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</si>
  <si>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</si>
  <si>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</si>
  <si>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</si>
  <si>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</si>
  <si>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</si>
  <si>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</si>
  <si>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</si>
  <si>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</si>
  <si>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</si>
  <si>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</si>
  <si>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</si>
  <si>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</si>
  <si>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</si>
  <si>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</si>
  <si>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</si>
  <si>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</si>
  <si>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</si>
  <si>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</si>
  <si>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</si>
  <si>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</si>
  <si>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</si>
  <si>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</si>
  <si>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</si>
  <si>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</si>
  <si>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</si>
  <si>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</si>
  <si>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</si>
  <si>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</si>
  <si>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</si>
  <si>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</si>
  <si>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</si>
  <si>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</si>
  <si>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</si>
  <si>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</si>
  <si>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</si>
  <si>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</si>
  <si>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</si>
  <si>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</si>
  <si>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</si>
  <si>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</si>
  <si>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</si>
  <si>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</si>
  <si>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</si>
  <si>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</si>
  <si>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</si>
  <si>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</si>
  <si>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</si>
  <si>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</si>
  <si>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</si>
  <si>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</si>
  <si>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</si>
  <si>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</si>
  <si>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</si>
  <si>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</si>
  <si>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</si>
  <si>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</si>
  <si>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</si>
  <si>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</si>
  <si>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</si>
  <si>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</si>
  <si>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</si>
  <si>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</si>
  <si>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</si>
  <si>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</si>
  <si>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</si>
  <si>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</si>
  <si>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</si>
  <si>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</si>
  <si>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</si>
  <si>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</si>
  <si>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</si>
  <si>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</si>
  <si>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</si>
  <si>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</si>
  <si>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</si>
  <si>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</si>
  <si>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</si>
  <si>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</si>
  <si>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</si>
  <si>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</si>
  <si>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</si>
  <si>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</si>
  <si>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</si>
  <si>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</si>
  <si>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</si>
  <si>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</si>
  <si>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</si>
  <si>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</si>
  <si>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</si>
  <si>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</si>
  <si>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</si>
  <si>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</si>
  <si>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</si>
  <si>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</si>
  <si>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</si>
  <si>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</si>
  <si>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</si>
  <si>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</si>
  <si>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</si>
  <si>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</si>
  <si>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</si>
  <si>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</si>
  <si>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</si>
  <si>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</si>
  <si>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</si>
  <si>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</si>
  <si>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</si>
  <si>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</si>
  <si>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</si>
  <si>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</si>
  <si>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</si>
  <si>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</si>
  <si>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</si>
  <si>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</si>
  <si>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</si>
  <si>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</si>
  <si>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</si>
  <si>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</si>
  <si>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</si>
  <si>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</si>
  <si>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</si>
  <si>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</si>
  <si>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</si>
  <si>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</si>
  <si>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</si>
  <si>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</si>
  <si>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</si>
  <si>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</si>
  <si>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</si>
  <si>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</si>
  <si>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</si>
  <si>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</si>
  <si>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</si>
  <si>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</si>
  <si>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</si>
  <si>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</si>
  <si>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</si>
  <si>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</si>
  <si>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</si>
  <si>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</si>
  <si>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</si>
  <si>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</si>
  <si>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</si>
  <si>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</si>
  <si>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</si>
  <si>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</si>
  <si>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</si>
  <si>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</si>
  <si>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</si>
  <si>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</si>
  <si>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</si>
  <si>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</si>
  <si>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</si>
  <si>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</si>
  <si>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</si>
  <si>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</si>
  <si>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</si>
  <si>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</si>
  <si>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</si>
  <si>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</si>
  <si>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</si>
  <si>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</si>
  <si>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</si>
  <si>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</si>
  <si>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</si>
  <si>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</si>
  <si>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</si>
  <si>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</si>
  <si>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</si>
  <si>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</si>
  <si>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</si>
  <si>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</si>
  <si>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</si>
  <si>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</si>
  <si>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</si>
  <si>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</si>
  <si>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</si>
  <si>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</si>
  <si>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</si>
  <si>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</si>
  <si>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</si>
  <si>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</si>
  <si>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</si>
  <si>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</si>
  <si>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</si>
  <si>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</si>
  <si>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</si>
  <si>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</si>
  <si>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</si>
  <si>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</si>
  <si>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</si>
  <si>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</si>
  <si>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</si>
  <si>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</si>
  <si>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</si>
  <si>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</si>
  <si>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</si>
  <si>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</si>
  <si>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</si>
  <si>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</si>
  <si>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</si>
  <si>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</si>
  <si>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</si>
  <si>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</si>
  <si>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</si>
  <si>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</si>
  <si>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</si>
  <si>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</si>
  <si>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</si>
  <si>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</si>
  <si>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</si>
  <si>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</si>
  <si>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</si>
  <si>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</si>
  <si>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</si>
  <si>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</si>
  <si>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</si>
  <si>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</si>
  <si>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</si>
  <si>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</si>
  <si>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</si>
  <si>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</si>
  <si>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</si>
  <si>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</si>
  <si>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</si>
  <si>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</si>
  <si>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</si>
  <si>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</si>
  <si>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</si>
  <si>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</si>
  <si>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</si>
  <si>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</si>
  <si>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</si>
  <si>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</si>
  <si>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</si>
  <si>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</si>
  <si>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</si>
  <si>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</si>
  <si>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</si>
  <si>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</si>
  <si>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</si>
  <si>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</si>
  <si>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</si>
  <si>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</si>
  <si>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</si>
  <si>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</si>
  <si>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</si>
  <si>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</si>
  <si>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</si>
  <si>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</si>
  <si>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</si>
  <si>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</si>
  <si>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</si>
  <si>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</si>
  <si>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</si>
  <si>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</si>
  <si>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</si>
  <si>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</si>
  <si>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</si>
  <si>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</si>
  <si>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</si>
  <si>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</si>
  <si>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</si>
  <si>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</si>
  <si>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</si>
  <si>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</si>
  <si>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</si>
  <si>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</si>
  <si>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</si>
  <si>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</si>
  <si>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</si>
  <si>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</si>
  <si>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</si>
  <si>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</si>
  <si>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</si>
  <si>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</si>
  <si>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</si>
  <si>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</si>
  <si>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</si>
  <si>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</si>
  <si>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</si>
  <si>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</si>
  <si>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</si>
  <si>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</si>
  <si>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</si>
  <si>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</si>
  <si>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</si>
  <si>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</si>
  <si>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</si>
  <si>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</si>
  <si>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</si>
  <si>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</si>
  <si>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</si>
  <si>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</si>
  <si>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</si>
  <si>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</si>
  <si>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</si>
  <si>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</si>
  <si>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</si>
  <si>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</si>
  <si>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</si>
  <si>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</si>
  <si>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</si>
  <si>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</si>
  <si>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</si>
  <si>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</si>
  <si>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</si>
  <si>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</si>
  <si>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</si>
  <si>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</si>
  <si>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</si>
  <si>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</si>
  <si>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</si>
  <si>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</si>
  <si>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</si>
  <si>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</si>
  <si>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</si>
  <si>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</si>
  <si>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</si>
  <si>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</si>
  <si>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</si>
  <si>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</si>
  <si>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</si>
  <si>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</si>
  <si>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</si>
  <si>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</si>
  <si>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</si>
  <si>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</si>
  <si>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</si>
  <si>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</si>
  <si>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</si>
  <si>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</si>
  <si>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</si>
  <si>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</si>
  <si>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</si>
  <si>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</si>
  <si>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</si>
  <si>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</si>
  <si>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</si>
  <si>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</si>
  <si>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</si>
  <si>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</si>
  <si>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</si>
  <si>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</si>
  <si>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</si>
  <si>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</si>
  <si>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</si>
  <si>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</si>
  <si>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</si>
  <si>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</si>
  <si>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</si>
  <si>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</si>
  <si>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</si>
  <si>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</si>
  <si>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</si>
  <si>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</si>
  <si>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</si>
  <si>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</si>
  <si>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</si>
  <si>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</si>
  <si>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</si>
  <si>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</si>
  <si>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</si>
  <si>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</si>
  <si>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</si>
  <si>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</si>
  <si>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</si>
  <si>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</si>
  <si>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</si>
  <si>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</si>
  <si>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</si>
  <si>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</si>
  <si>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</si>
  <si>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</si>
  <si>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</si>
  <si>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</si>
  <si>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</si>
  <si>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</si>
  <si>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</si>
  <si>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</si>
  <si>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</si>
  <si>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</si>
  <si>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</si>
  <si>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</si>
  <si>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</si>
  <si>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</si>
  <si>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</si>
  <si>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</si>
  <si>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</si>
  <si>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</si>
  <si>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</si>
  <si>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</si>
  <si>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</si>
  <si>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</si>
  <si>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</si>
  <si>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</si>
  <si>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</si>
  <si>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</si>
  <si>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</si>
  <si>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</si>
  <si>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</si>
  <si>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</si>
  <si>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</si>
  <si>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</si>
  <si>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</si>
  <si>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</si>
  <si>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</si>
  <si>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</si>
  <si>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</si>
  <si>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</si>
  <si>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</si>
  <si>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</si>
  <si>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</si>
  <si>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</si>
  <si>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</si>
  <si>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</si>
  <si>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</si>
  <si>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</si>
  <si>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</si>
  <si>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</si>
  <si>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</si>
  <si>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</si>
  <si>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</si>
  <si>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</si>
  <si>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</si>
  <si>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</si>
  <si>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</si>
  <si>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</si>
  <si>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</si>
  <si>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</si>
  <si>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</si>
  <si>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</si>
  <si>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</si>
  <si>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</si>
  <si>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</si>
  <si>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</si>
  <si>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</si>
  <si>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</si>
  <si>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</si>
  <si>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</si>
  <si>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</si>
  <si>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</si>
  <si>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</si>
  <si>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</si>
  <si>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</si>
  <si>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</si>
  <si>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</si>
  <si>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</si>
  <si>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</si>
  <si>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</si>
  <si>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</si>
  <si>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</si>
  <si>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</si>
  <si>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</si>
  <si>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</si>
  <si>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</si>
  <si>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</si>
  <si>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</si>
  <si>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</si>
  <si>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</si>
  <si>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</si>
  <si>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</si>
  <si>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</si>
  <si>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</si>
  <si>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</si>
  <si>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</si>
  <si>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</si>
  <si>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</si>
  <si>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</si>
  <si>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</si>
  <si>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</si>
  <si>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</si>
  <si>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</si>
  <si>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</si>
  <si>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</si>
  <si>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</si>
  <si>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</si>
  <si>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</si>
  <si>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</si>
  <si>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</si>
  <si>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</si>
  <si>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</si>
  <si>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</si>
  <si>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</si>
  <si>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</si>
  <si>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</si>
  <si>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</si>
  <si>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</si>
  <si>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</si>
  <si>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</si>
  <si>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</si>
  <si>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</si>
  <si>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</si>
  <si>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</si>
  <si>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</si>
  <si>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</si>
  <si>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</si>
  <si>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</si>
  <si>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</si>
  <si>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</si>
  <si>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</si>
  <si>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</si>
  <si>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</si>
  <si>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</si>
  <si>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</si>
  <si>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</si>
  <si>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</si>
  <si>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</si>
  <si>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</si>
  <si>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</si>
  <si>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</si>
  <si>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</si>
  <si>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</si>
  <si>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</si>
  <si>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</si>
  <si>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</si>
  <si>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</si>
  <si>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</si>
  <si>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</si>
  <si>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</si>
  <si>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</si>
  <si>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</si>
  <si>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</si>
  <si>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</si>
  <si>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</si>
  <si>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</si>
  <si>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</si>
  <si>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</si>
  <si>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</si>
  <si>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</si>
  <si>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</si>
  <si>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</si>
  <si>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</si>
  <si>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</si>
  <si>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</si>
  <si>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</si>
  <si>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</si>
  <si>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</si>
  <si>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</si>
  <si>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</si>
  <si>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</si>
  <si>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</si>
  <si>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</si>
  <si>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</si>
  <si>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</si>
  <si>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</si>
  <si>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</si>
  <si>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</si>
  <si>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</si>
  <si>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</si>
  <si>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</si>
  <si>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</si>
  <si>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</si>
  <si>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</si>
  <si>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</si>
  <si>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</si>
  <si>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</si>
  <si>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</si>
  <si>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</si>
  <si>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</si>
  <si>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</si>
  <si>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</si>
  <si>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</si>
  <si>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</si>
  <si>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</si>
  <si>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</si>
  <si>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</si>
  <si>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</si>
  <si>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</si>
  <si>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</si>
  <si>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</si>
  <si>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</si>
  <si>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</si>
  <si>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</si>
  <si>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</si>
  <si>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</si>
  <si>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</si>
  <si>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</si>
  <si>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</si>
  <si>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</si>
  <si>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</si>
  <si>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</si>
  <si>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</si>
  <si>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</si>
  <si>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</si>
  <si>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</si>
  <si>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</si>
  <si>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</si>
  <si>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</si>
  <si>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</si>
  <si>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</si>
  <si>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</si>
  <si>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</si>
  <si>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</si>
  <si>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</si>
  <si>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</si>
  <si>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</si>
  <si>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</si>
  <si>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</si>
  <si>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</si>
  <si>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</si>
  <si>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</si>
  <si>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</si>
  <si>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</si>
  <si>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</si>
  <si>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</si>
  <si>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</si>
  <si>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</si>
  <si>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</si>
  <si>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</si>
  <si>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</si>
  <si>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</si>
  <si>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</si>
  <si>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</si>
  <si>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</si>
  <si>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</si>
  <si>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</si>
  <si>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</si>
  <si>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</si>
  <si>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</si>
  <si>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</si>
  <si>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</si>
  <si>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</si>
  <si>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</si>
  <si>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</si>
  <si>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</si>
  <si>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</si>
  <si>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</si>
  <si>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</si>
  <si>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</si>
  <si>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</si>
  <si>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</si>
  <si>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</si>
  <si>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</si>
  <si>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</si>
  <si>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</si>
  <si>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</si>
  <si>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</si>
  <si>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</si>
  <si>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</si>
  <si>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</si>
  <si>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</si>
  <si>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</si>
  <si>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</si>
  <si>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</si>
  <si>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</si>
  <si>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</si>
  <si>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</si>
  <si>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</si>
  <si>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</si>
  <si>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</si>
  <si>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</si>
  <si>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</si>
  <si>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</si>
  <si>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</si>
  <si>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</si>
  <si>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</si>
  <si>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</si>
  <si>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</si>
  <si>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</si>
  <si>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</si>
  <si>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</si>
  <si>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</si>
  <si>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</si>
  <si>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</si>
  <si>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</si>
  <si>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</si>
  <si>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</si>
  <si>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</si>
  <si>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</si>
  <si>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</si>
  <si>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</si>
  <si>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</si>
  <si>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</si>
  <si>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</si>
  <si>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</si>
  <si>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</si>
  <si>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</si>
  <si>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</si>
  <si>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</si>
  <si>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</si>
  <si>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</si>
  <si>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</si>
  <si>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</si>
  <si>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</si>
  <si>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</si>
  <si>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</si>
  <si>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</si>
  <si>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</si>
  <si>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</si>
  <si>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</si>
  <si>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</si>
  <si>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</si>
  <si>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</si>
  <si>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</si>
  <si>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</si>
  <si>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</si>
  <si>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</si>
  <si>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</si>
  <si>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</si>
  <si>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</si>
  <si>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</si>
  <si>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</si>
  <si>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</si>
  <si>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</si>
  <si>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</si>
  <si>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</si>
  <si>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</si>
  <si>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</si>
  <si>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</si>
  <si>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</si>
  <si>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</si>
  <si>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</si>
  <si>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</si>
  <si>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</si>
  <si>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</si>
  <si>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</si>
  <si>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</si>
  <si>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</si>
  <si>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</si>
  <si>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</si>
  <si>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</si>
  <si>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</si>
  <si>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</si>
  <si>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</si>
  <si>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</si>
  <si>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</si>
  <si>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</si>
  <si>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</si>
  <si>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</si>
  <si>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</si>
  <si>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</si>
  <si>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</si>
  <si>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</si>
  <si>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</si>
  <si>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</si>
  <si>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</si>
  <si>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</si>
  <si>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</si>
  <si>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</si>
  <si>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</si>
  <si>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</si>
  <si>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</si>
  <si>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</si>
  <si>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</si>
  <si>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</si>
  <si>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</si>
  <si>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</si>
  <si>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</si>
  <si>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</si>
  <si>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</si>
  <si>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</si>
  <si>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</si>
  <si>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</si>
  <si>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</si>
  <si>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</si>
  <si>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</si>
  <si>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</si>
  <si>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</si>
  <si>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</si>
  <si>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</si>
  <si>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</si>
  <si>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</si>
  <si>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</si>
  <si>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</si>
  <si>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</si>
  <si>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</si>
  <si>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</si>
  <si>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</si>
  <si>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</si>
  <si>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</si>
  <si>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</si>
  <si>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</si>
  <si>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</si>
  <si>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</si>
  <si>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</si>
  <si>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</si>
  <si>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</si>
  <si>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</si>
  <si>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</si>
  <si>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</si>
  <si>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</si>
  <si>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</si>
  <si>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</si>
  <si>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</si>
  <si>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</si>
  <si>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</si>
  <si>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</si>
  <si>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</si>
  <si>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</si>
  <si>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</si>
  <si>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</si>
  <si>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</si>
  <si>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</si>
  <si>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</si>
  <si>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</si>
  <si>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</si>
  <si>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</si>
  <si>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</si>
  <si>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</si>
  <si>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</si>
  <si>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</si>
  <si>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</si>
  <si>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</si>
  <si>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</si>
  <si>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</si>
  <si>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</si>
  <si>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</si>
  <si>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</si>
  <si>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</si>
  <si>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</si>
  <si>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</si>
  <si>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</si>
  <si>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</si>
  <si>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</si>
  <si>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</si>
  <si>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</si>
  <si>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</si>
  <si>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</si>
  <si>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</si>
  <si>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</si>
  <si>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</si>
  <si>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</si>
  <si>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</si>
  <si>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</si>
  <si>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</si>
  <si>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</si>
  <si>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</si>
  <si>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</si>
  <si>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</si>
  <si>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</si>
  <si>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</si>
  <si>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</si>
  <si>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</si>
  <si>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</si>
  <si>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</si>
  <si>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</si>
  <si>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</si>
  <si>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</si>
  <si>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</si>
  <si>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</si>
  <si>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</si>
  <si>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</si>
  <si>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</si>
  <si>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</si>
  <si>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</si>
  <si>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</si>
  <si>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</si>
  <si>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</si>
  <si>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</si>
  <si>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</si>
  <si>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</si>
  <si>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</si>
  <si>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</si>
  <si>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</si>
  <si>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</si>
  <si>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</si>
  <si>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</si>
  <si>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</si>
  <si>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</si>
  <si>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</si>
  <si>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</si>
  <si>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</si>
  <si>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</si>
  <si>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</si>
  <si>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</si>
  <si>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</si>
  <si>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</si>
  <si>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</si>
  <si>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</si>
  <si>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</si>
  <si>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</si>
  <si>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</si>
  <si>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</si>
  <si>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</si>
  <si>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</si>
  <si>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</si>
  <si>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</si>
  <si>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</si>
  <si>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</si>
  <si>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</si>
  <si>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</si>
  <si>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</si>
  <si>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</si>
  <si>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</si>
  <si>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</si>
  <si>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</si>
  <si>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</si>
  <si>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</si>
  <si>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</si>
  <si>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</si>
  <si>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</si>
  <si>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</si>
  <si>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</si>
  <si>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</si>
  <si>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</si>
  <si>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</si>
  <si>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</si>
  <si>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</si>
  <si>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</si>
  <si>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</si>
  <si>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</si>
  <si>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</si>
  <si>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</si>
  <si>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</si>
  <si>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</si>
  <si>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</si>
  <si>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</si>
  <si>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</si>
  <si>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</si>
  <si>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</si>
  <si>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</si>
  <si>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</si>
  <si>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</si>
  <si>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</si>
  <si>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</si>
  <si>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</si>
  <si>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</si>
  <si>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</si>
  <si>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</si>
  <si>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</si>
  <si>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</si>
  <si>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</si>
  <si>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</si>
  <si>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</si>
  <si>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</si>
  <si>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</si>
  <si>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</si>
  <si>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</si>
  <si>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</si>
  <si>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</si>
  <si>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</si>
  <si>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</si>
  <si>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</si>
  <si>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</si>
  <si>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</si>
  <si>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</si>
  <si>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</si>
  <si>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</si>
  <si>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</si>
  <si>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</si>
  <si>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</si>
  <si>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</si>
  <si>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</si>
  <si>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</si>
  <si>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</si>
  <si>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</si>
  <si>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</si>
  <si>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</si>
  <si>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</si>
  <si>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</si>
  <si>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</si>
  <si>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</si>
  <si>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</si>
  <si>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</si>
  <si>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</si>
  <si>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</si>
  <si>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</si>
  <si>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</si>
  <si>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</si>
  <si>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</si>
  <si>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</si>
  <si>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</si>
  <si>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</si>
  <si>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</si>
  <si>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</si>
  <si>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</si>
  <si>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</si>
  <si>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</si>
  <si>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</si>
  <si>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</si>
  <si>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</si>
  <si>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</si>
  <si>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</si>
  <si>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</si>
  <si>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</si>
  <si>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</si>
  <si>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</si>
  <si>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</si>
  <si>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</si>
  <si>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</si>
  <si>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</si>
  <si>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</si>
  <si>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</si>
  <si>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</si>
  <si>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</si>
  <si>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</si>
  <si>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</si>
  <si>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</si>
  <si>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</si>
  <si>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</si>
  <si>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</si>
  <si>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</si>
  <si>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</si>
  <si>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</si>
  <si>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</si>
  <si>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</si>
  <si>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</si>
  <si>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</si>
  <si>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</si>
  <si>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</si>
  <si>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</si>
  <si>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</si>
  <si>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</si>
  <si>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</si>
  <si>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</si>
  <si>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</si>
  <si>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</si>
  <si>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</si>
  <si>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</si>
  <si>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</si>
  <si>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</si>
  <si>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</si>
  <si>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</si>
  <si>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</si>
  <si>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</si>
  <si>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</si>
  <si>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</si>
  <si>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</si>
  <si>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</si>
  <si>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</si>
  <si>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</si>
  <si>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</si>
  <si>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</si>
  <si>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</si>
  <si>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</si>
  <si>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</si>
  <si>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</si>
  <si>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</si>
  <si>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</si>
  <si>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</si>
  <si>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</si>
  <si>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</si>
  <si>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</si>
  <si>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</si>
  <si>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</si>
  <si>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</si>
  <si>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</si>
  <si>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</si>
  <si>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</si>
  <si>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</si>
  <si>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</si>
  <si>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</si>
  <si>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</si>
  <si>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</si>
  <si>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</si>
  <si>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</si>
  <si>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</si>
  <si>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</si>
  <si>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</si>
  <si>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</si>
  <si>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</si>
  <si>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</si>
  <si>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</si>
  <si>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</si>
  <si>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</si>
  <si>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</si>
  <si>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</si>
  <si>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</si>
  <si>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</si>
  <si>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</si>
  <si>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</si>
  <si>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</si>
  <si>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</si>
  <si>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</si>
  <si>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</si>
  <si>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</si>
  <si>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</si>
  <si>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</si>
  <si>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</si>
  <si>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</si>
  <si>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</si>
  <si>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</si>
  <si>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</si>
  <si>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</si>
  <si>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</si>
  <si>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</si>
  <si>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</si>
  <si>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</si>
  <si>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</si>
  <si>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</si>
  <si>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</si>
  <si>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</si>
  <si>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</si>
  <si>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</si>
  <si>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</si>
  <si>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</si>
  <si>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</si>
  <si>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</si>
  <si>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</si>
  <si>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</si>
  <si>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</si>
  <si>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</si>
  <si>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</si>
  <si>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</si>
  <si>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</si>
  <si>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</si>
  <si>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</si>
  <si>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</si>
  <si>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</si>
  <si>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</si>
  <si>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</si>
  <si>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</si>
  <si>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</si>
  <si>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</si>
  <si>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</si>
  <si>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</si>
  <si>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</si>
  <si>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</si>
  <si>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</si>
  <si>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</si>
  <si>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</si>
  <si>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</si>
  <si>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</si>
  <si>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</si>
  <si>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</si>
  <si>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</si>
  <si>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</si>
  <si>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</si>
  <si>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</si>
  <si>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</si>
  <si>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</si>
  <si>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</si>
  <si>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</si>
  <si>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</si>
  <si>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</si>
  <si>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</si>
  <si>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</si>
  <si>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</si>
  <si>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</si>
  <si>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</si>
  <si>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</si>
  <si>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</si>
  <si>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</si>
  <si>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</si>
  <si>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</si>
  <si>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</si>
  <si>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</si>
  <si>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</si>
  <si>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</si>
  <si>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</si>
  <si>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</si>
  <si>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</si>
  <si>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</si>
  <si>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</si>
  <si>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</si>
  <si>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</si>
  <si>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</si>
  <si>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</si>
  <si>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</si>
  <si>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</si>
  <si>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</si>
  <si>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</si>
  <si>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</si>
  <si>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</si>
  <si>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</si>
  <si>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</si>
  <si>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</si>
  <si>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</si>
  <si>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</si>
  <si>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</si>
  <si>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</si>
  <si>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</si>
  <si>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</si>
  <si>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</si>
  <si>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</si>
  <si>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</si>
  <si>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</si>
  <si>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</si>
  <si>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</si>
  <si>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</si>
  <si>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</si>
  <si>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</si>
  <si>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</si>
  <si>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</si>
  <si>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</si>
  <si>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</si>
  <si>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</si>
  <si>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</si>
  <si>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</si>
  <si>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</si>
  <si>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</si>
  <si>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</si>
  <si>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</si>
  <si>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</si>
  <si>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</si>
  <si>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</si>
  <si>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</si>
  <si>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</si>
  <si>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</si>
  <si>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</si>
  <si>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</si>
  <si>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</si>
  <si>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</si>
  <si>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</si>
  <si>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</si>
  <si>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</si>
  <si>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</si>
  <si>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</si>
  <si>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</si>
  <si>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</si>
  <si>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</si>
  <si>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</si>
  <si>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</si>
  <si>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</si>
  <si>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</si>
  <si>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</si>
  <si>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</si>
  <si>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</si>
  <si>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</si>
  <si>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</si>
  <si>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</si>
  <si>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</si>
  <si>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</si>
  <si>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</si>
  <si>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</si>
  <si>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</si>
  <si>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</si>
  <si>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</si>
  <si>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</si>
  <si>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</si>
  <si>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</si>
  <si>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</si>
  <si>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</si>
  <si>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</si>
  <si>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</si>
  <si>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</si>
  <si>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</si>
  <si>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</si>
  <si>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</si>
  <si>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</si>
  <si>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</si>
  <si>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</si>
  <si>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</si>
  <si>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</si>
  <si>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</si>
  <si>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</si>
  <si>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</si>
  <si>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</si>
  <si>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</si>
  <si>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</si>
  <si>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</si>
  <si>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</si>
  <si>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</si>
  <si>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</si>
  <si>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</si>
  <si>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</si>
  <si>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</si>
  <si>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</si>
  <si>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</si>
  <si>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</si>
  <si>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</si>
  <si>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</si>
  <si>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</si>
  <si>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</si>
  <si>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</si>
  <si>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</si>
  <si>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</si>
  <si>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</si>
  <si>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</si>
  <si>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</si>
  <si>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</si>
  <si>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</si>
  <si>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</si>
  <si>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</si>
  <si>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</si>
  <si>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</si>
  <si>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</si>
  <si>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</si>
  <si>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</si>
  <si>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</si>
  <si>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</si>
  <si>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</si>
  <si>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</si>
  <si>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</si>
  <si>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</si>
  <si>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</si>
  <si>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</si>
  <si>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</si>
  <si>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</si>
  <si>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</si>
  <si>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</si>
  <si>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</si>
  <si>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</si>
  <si>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</si>
  <si>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</si>
  <si>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</si>
  <si>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</si>
  <si>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</si>
  <si>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</si>
  <si>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</si>
  <si>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</si>
  <si>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</si>
  <si>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</si>
  <si>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</si>
  <si>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</si>
  <si>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</si>
  <si>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</si>
  <si>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</si>
  <si>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</si>
  <si>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</si>
  <si>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</si>
  <si>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</si>
  <si>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</si>
  <si>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</si>
  <si>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</si>
  <si>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</si>
  <si>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</si>
  <si>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</si>
  <si>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</si>
  <si>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</si>
  <si>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</si>
  <si>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</si>
  <si>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</si>
  <si>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</si>
  <si>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</si>
  <si>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</si>
  <si>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</si>
  <si>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</si>
  <si>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</si>
  <si>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</si>
  <si>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</si>
  <si>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</si>
  <si>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</si>
  <si>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</si>
  <si>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</si>
  <si>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</si>
  <si>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</si>
  <si>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</si>
  <si>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</si>
  <si>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</si>
  <si>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</si>
  <si>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</si>
  <si>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</si>
  <si>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</si>
  <si>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</si>
  <si>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</si>
  <si>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</si>
  <si>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</si>
  <si>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</si>
  <si>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</si>
  <si>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</si>
  <si>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</si>
  <si>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</si>
  <si>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</si>
  <si>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</si>
  <si>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</si>
  <si>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</si>
  <si>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</si>
  <si>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</si>
  <si>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</si>
  <si>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</si>
  <si>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</si>
  <si>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</si>
  <si>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</si>
  <si>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</si>
  <si>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</si>
  <si>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</si>
  <si>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</si>
  <si>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</si>
  <si>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</si>
  <si>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</si>
  <si>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</si>
  <si>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</si>
  <si>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</si>
  <si>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</si>
  <si>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</si>
  <si>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</si>
  <si>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</si>
  <si>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</si>
  <si>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</si>
  <si>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</si>
  <si>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</si>
  <si>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</si>
  <si>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</si>
  <si>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</si>
  <si>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</si>
  <si>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</si>
  <si>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</si>
  <si>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</si>
  <si>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</si>
  <si>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</si>
  <si>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</si>
  <si>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</si>
  <si>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</si>
  <si>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</si>
  <si>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</si>
  <si>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</si>
  <si>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</si>
  <si>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</si>
  <si>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</si>
  <si>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</si>
  <si>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</si>
  <si>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</si>
  <si>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</si>
  <si>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</si>
  <si>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</si>
  <si>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</si>
  <si>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</si>
  <si>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</si>
  <si>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</si>
  <si>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</si>
  <si>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</si>
  <si>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</si>
  <si>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</si>
  <si>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</si>
  <si>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</si>
  <si>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</si>
  <si>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</si>
  <si>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</si>
  <si>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</si>
  <si>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</si>
  <si>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</si>
  <si>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</si>
  <si>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</si>
  <si>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</si>
  <si>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</si>
  <si>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</si>
  <si>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</si>
  <si>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</si>
  <si>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</si>
  <si>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</si>
  <si>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</si>
  <si>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</si>
  <si>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</si>
  <si>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</si>
  <si>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</si>
  <si>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</si>
  <si>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</si>
  <si>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</si>
  <si>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</si>
  <si>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</si>
  <si>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</si>
  <si>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</si>
  <si>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</si>
  <si>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</si>
  <si>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</si>
  <si>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</si>
  <si>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</si>
  <si>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</si>
  <si>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</si>
  <si>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</si>
  <si>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</si>
  <si>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</si>
  <si>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</si>
  <si>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</si>
  <si>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</si>
  <si>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</si>
  <si>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</si>
  <si>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</si>
  <si>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</si>
  <si>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</si>
  <si>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</si>
  <si>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</si>
  <si>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</si>
  <si>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</si>
  <si>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</si>
  <si>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</si>
  <si>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</si>
  <si>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</si>
  <si>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</si>
  <si>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</si>
  <si>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</si>
  <si>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</si>
  <si>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</si>
  <si>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</si>
  <si>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</si>
  <si>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</si>
  <si>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</si>
  <si>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</si>
  <si>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</si>
  <si>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</si>
  <si>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</si>
  <si>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</si>
  <si>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</si>
  <si>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</si>
  <si>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</si>
  <si>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</si>
  <si>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</si>
  <si>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</si>
  <si>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</si>
  <si>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</si>
  <si>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</si>
  <si>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</si>
  <si>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</si>
  <si>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</si>
  <si>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</si>
  <si>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</si>
  <si>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</si>
  <si>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</si>
  <si>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</si>
  <si>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</si>
  <si>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</si>
  <si>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</si>
  <si>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</si>
  <si>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</si>
  <si>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</si>
  <si>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</si>
  <si>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</si>
  <si>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</si>
  <si>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</si>
  <si>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</si>
  <si>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</si>
  <si>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</si>
  <si>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</si>
  <si>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</si>
  <si>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</si>
  <si>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</si>
  <si>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</si>
  <si>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</si>
  <si>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</si>
  <si>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</si>
  <si>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</si>
  <si>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</si>
  <si>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</si>
  <si>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</si>
  <si>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</si>
  <si>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</si>
  <si>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</si>
  <si>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</si>
  <si>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</si>
  <si>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</si>
  <si>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</si>
  <si>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</si>
  <si>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</si>
  <si>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</si>
  <si>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</si>
  <si>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</si>
  <si>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</si>
  <si>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</si>
  <si>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</si>
  <si>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</si>
  <si>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</si>
  <si>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</si>
  <si>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</si>
  <si>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</si>
  <si>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</si>
  <si>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</si>
  <si>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</si>
  <si>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</si>
  <si>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</si>
  <si>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</si>
  <si>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</si>
  <si>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</si>
  <si>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</si>
  <si>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</si>
  <si>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</si>
  <si>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</si>
  <si>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</si>
  <si>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</si>
  <si>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</si>
  <si>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</si>
  <si>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</si>
  <si>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</si>
  <si>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</si>
  <si>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</si>
  <si>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</si>
  <si>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</si>
  <si>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</si>
  <si>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</si>
  <si>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</si>
  <si>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</si>
  <si>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</si>
  <si>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</si>
  <si>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</si>
  <si>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</si>
  <si>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</si>
  <si>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</si>
  <si>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</si>
  <si>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</si>
  <si>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</si>
  <si>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</si>
  <si>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</si>
  <si>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</si>
  <si>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</si>
  <si>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</si>
  <si>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</si>
  <si>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</si>
  <si>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</si>
  <si>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</si>
  <si>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</si>
  <si>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</si>
  <si>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</si>
  <si>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</si>
  <si>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</si>
  <si>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</si>
  <si>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</si>
  <si>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</si>
  <si>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</si>
  <si>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</si>
  <si>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</si>
  <si>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</si>
  <si>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</si>
  <si>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</si>
  <si>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</si>
  <si>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</si>
  <si>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</si>
  <si>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</si>
  <si>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</si>
  <si>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</si>
  <si>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</si>
  <si>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</si>
  <si>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</si>
  <si>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</si>
  <si>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</si>
  <si>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</si>
  <si>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</si>
  <si>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</si>
  <si>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</si>
  <si>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</si>
  <si>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</si>
  <si>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</si>
  <si>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</si>
  <si>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</si>
  <si>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</si>
  <si>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</si>
  <si>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</si>
  <si>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</si>
  <si>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</si>
  <si>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</si>
  <si>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</si>
  <si>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</si>
  <si>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</si>
  <si>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</si>
  <si>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</si>
  <si>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</si>
  <si>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</si>
  <si>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</si>
  <si>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</si>
  <si>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</si>
  <si>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</si>
  <si>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</si>
  <si>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</si>
  <si>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</si>
  <si>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</si>
  <si>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</si>
  <si>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</si>
  <si>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</si>
  <si>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</si>
  <si>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</si>
  <si>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</si>
  <si>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</si>
  <si>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</si>
  <si>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</si>
  <si>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</si>
  <si>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</si>
  <si>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</si>
  <si>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</si>
  <si>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</si>
  <si>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</si>
  <si>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</si>
  <si>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</si>
  <si>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</si>
  <si>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</si>
  <si>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</si>
  <si>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</si>
  <si>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</si>
  <si>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</si>
  <si>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</si>
  <si>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</si>
  <si>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</si>
  <si>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</si>
  <si>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</si>
  <si>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</si>
  <si>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</si>
  <si>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</si>
  <si>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</si>
  <si>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</si>
  <si>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</si>
  <si>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</si>
  <si>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</si>
  <si>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</si>
  <si>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</si>
  <si>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</si>
  <si>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</si>
  <si>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</si>
  <si>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</si>
  <si>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</si>
  <si>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</si>
  <si>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</si>
  <si>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</si>
  <si>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</si>
  <si>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</si>
  <si>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</si>
  <si>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</si>
  <si>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</si>
  <si>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</si>
  <si>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</si>
  <si>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</si>
  <si>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</si>
  <si>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</si>
  <si>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</si>
  <si>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</si>
  <si>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</si>
  <si>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</si>
  <si>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</si>
  <si>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</si>
  <si>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</si>
  <si>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</si>
  <si>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</si>
  <si>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</si>
  <si>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</si>
  <si>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</si>
  <si>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</si>
  <si>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</si>
  <si>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</si>
  <si>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</si>
  <si>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</si>
  <si>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</si>
  <si>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</si>
  <si>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</si>
  <si>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</si>
  <si>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</si>
  <si>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</si>
  <si>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</si>
  <si>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</si>
  <si>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</si>
  <si>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</si>
  <si>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</si>
  <si>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</si>
  <si>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</si>
  <si>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</si>
  <si>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</si>
  <si>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</si>
  <si>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</si>
  <si>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</si>
  <si>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</si>
  <si>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</si>
  <si>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</si>
  <si>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</si>
  <si>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</si>
  <si>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</si>
  <si>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</si>
  <si>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</si>
  <si>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</si>
  <si>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</si>
  <si>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</si>
  <si>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</si>
  <si>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</si>
  <si>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</si>
  <si>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</si>
  <si>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</si>
  <si>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</si>
  <si>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</si>
  <si>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</si>
  <si>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</si>
  <si>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</si>
  <si>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</si>
  <si>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</si>
  <si>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</si>
  <si>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</si>
  <si>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</si>
  <si>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</si>
  <si>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</si>
  <si>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</si>
  <si>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</si>
  <si>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</si>
  <si>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</si>
  <si>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</si>
  <si>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</si>
  <si>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</si>
  <si>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</si>
  <si>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</si>
  <si>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</si>
  <si>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</si>
  <si>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</si>
  <si>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</si>
  <si>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</si>
  <si>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</si>
  <si>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</si>
  <si>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</si>
  <si>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</si>
  <si>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</si>
  <si>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</si>
  <si>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</si>
  <si>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</si>
  <si>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</si>
  <si>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</si>
  <si>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</si>
  <si>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</si>
  <si>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</si>
  <si>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</si>
  <si>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</si>
  <si>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</si>
  <si>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</si>
  <si>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</si>
  <si>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</si>
  <si>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</si>
  <si>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</si>
  <si>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</si>
  <si>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</si>
  <si>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</si>
  <si>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</si>
  <si>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</si>
  <si>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</si>
  <si>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</si>
  <si>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</si>
  <si>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</si>
  <si>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</si>
  <si>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</si>
  <si>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</si>
  <si>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</si>
  <si>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</si>
  <si>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</si>
  <si>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</si>
  <si>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</si>
  <si>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</si>
  <si>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</si>
  <si>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</si>
  <si>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</si>
  <si>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</si>
  <si>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</si>
  <si>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</si>
  <si>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</si>
  <si>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</si>
  <si>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</si>
  <si>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</si>
  <si>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</si>
  <si>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</si>
  <si>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</si>
  <si>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</si>
  <si>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</si>
  <si>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</si>
  <si>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</si>
  <si>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</si>
  <si>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</si>
  <si>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</si>
  <si>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</si>
  <si>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</si>
  <si>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</si>
  <si>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</si>
  <si>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</si>
  <si>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</si>
  <si>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</si>
  <si>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</si>
  <si>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</si>
  <si>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</si>
  <si>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</si>
  <si>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</si>
  <si>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</si>
  <si>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</si>
  <si>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</si>
  <si>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</si>
  <si>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</si>
  <si>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</si>
  <si>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</si>
  <si>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</si>
  <si>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</si>
  <si>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</si>
  <si>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</si>
  <si>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</si>
  <si>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</si>
  <si>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</si>
  <si>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</si>
  <si>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</si>
  <si>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</si>
  <si>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</si>
  <si>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</si>
  <si>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</si>
  <si>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</si>
  <si>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</si>
  <si>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</si>
  <si>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</si>
  <si>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</si>
  <si>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</si>
  <si>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</si>
  <si>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</si>
  <si>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</si>
  <si>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</si>
  <si>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</si>
  <si>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</si>
  <si>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</si>
  <si>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</si>
  <si>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</si>
  <si>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</si>
  <si>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</si>
  <si>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</si>
  <si>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</si>
  <si>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</si>
  <si>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</si>
  <si>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</si>
  <si>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</si>
  <si>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</si>
  <si>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</si>
  <si>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</si>
  <si>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</si>
  <si>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</si>
  <si>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</si>
  <si>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</si>
  <si>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</si>
  <si>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</si>
  <si>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</si>
  <si>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</si>
  <si>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</si>
  <si>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</si>
  <si>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</si>
  <si>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</si>
  <si>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</si>
  <si>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</si>
  <si>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</si>
  <si>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</si>
  <si>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</si>
  <si>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</si>
  <si>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</si>
  <si>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</si>
  <si>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</si>
  <si>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</si>
  <si>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</si>
  <si>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</si>
  <si>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</si>
  <si>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</si>
  <si>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</si>
  <si>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</si>
  <si>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</si>
  <si>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</si>
  <si>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</si>
  <si>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</si>
  <si>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</si>
  <si>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</si>
  <si>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</si>
  <si>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</si>
  <si>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</si>
  <si>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</si>
  <si>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</si>
  <si>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</si>
  <si>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</si>
  <si>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</si>
  <si>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</si>
  <si>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</si>
  <si>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</si>
  <si>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</si>
  <si>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</si>
  <si>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</si>
  <si>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</si>
  <si>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</si>
  <si>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</si>
  <si>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</si>
  <si>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</si>
  <si>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</si>
  <si>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</si>
  <si>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</si>
  <si>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</si>
  <si>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</si>
  <si>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</si>
  <si>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</si>
  <si>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</si>
  <si>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</si>
  <si>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</si>
  <si>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</si>
  <si>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</si>
  <si>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</si>
  <si>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</si>
  <si>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</si>
  <si>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</si>
  <si>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</si>
  <si>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</si>
  <si>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</si>
  <si>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</si>
  <si>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</si>
  <si>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</si>
  <si>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</si>
  <si>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</si>
  <si>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</si>
  <si>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</si>
  <si>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</si>
  <si>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</si>
  <si>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</si>
  <si>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</si>
  <si>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</si>
  <si>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</si>
  <si>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</si>
  <si>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</si>
  <si>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</si>
  <si>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</si>
  <si>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</si>
  <si>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</si>
  <si>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</si>
  <si>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</si>
  <si>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</si>
  <si>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</si>
  <si>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</si>
  <si>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</si>
  <si>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</si>
  <si>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</si>
  <si>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</si>
  <si>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</si>
  <si>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</si>
  <si>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</si>
  <si>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</si>
  <si>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</si>
  <si>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</si>
  <si>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</si>
  <si>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</si>
  <si>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</si>
  <si>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</si>
  <si>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</si>
  <si>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</si>
  <si>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</si>
  <si>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</si>
  <si>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</si>
  <si>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</si>
  <si>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</si>
  <si>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</si>
  <si>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</si>
  <si>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</si>
  <si>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</si>
  <si>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</si>
  <si>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</si>
  <si>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</si>
  <si>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</si>
  <si>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</si>
  <si>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</si>
  <si>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</si>
  <si>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</si>
  <si>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</si>
  <si>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</si>
  <si>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</si>
  <si>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</si>
  <si>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</si>
  <si>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</si>
  <si>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</si>
  <si>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</si>
  <si>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</si>
  <si>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</si>
  <si>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</si>
  <si>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</si>
  <si>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</si>
  <si>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</si>
  <si>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</si>
  <si>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</si>
  <si>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</si>
  <si>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</si>
  <si>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</si>
  <si>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</si>
  <si>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</si>
  <si>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</si>
  <si>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</si>
  <si>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</si>
  <si>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</si>
  <si>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</si>
  <si>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</si>
  <si>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</si>
  <si>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</si>
  <si>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</si>
  <si>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</si>
  <si>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</si>
  <si>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</si>
  <si>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</si>
  <si>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</si>
  <si>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</si>
  <si>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</si>
  <si>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</si>
  <si>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</si>
  <si>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</si>
  <si>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</si>
  <si>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</si>
  <si>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</si>
  <si>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</si>
  <si>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</si>
  <si>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</si>
  <si>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</si>
  <si>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</si>
  <si>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</si>
  <si>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</si>
  <si>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</si>
  <si>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</si>
  <si>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</si>
  <si>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</si>
  <si>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</si>
  <si>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</si>
  <si>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</si>
  <si>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</si>
  <si>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</si>
  <si>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</si>
  <si>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</si>
  <si>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</si>
  <si>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</si>
  <si>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</si>
  <si>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</si>
  <si>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</si>
  <si>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</si>
  <si>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</si>
  <si>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</si>
  <si>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</si>
  <si>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</si>
  <si>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</si>
  <si>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</si>
  <si>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</si>
  <si>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</si>
  <si>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</si>
  <si>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</si>
  <si>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</si>
  <si>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</si>
  <si>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</si>
  <si>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</si>
  <si>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</si>
  <si>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</si>
  <si>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</si>
  <si>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</si>
  <si>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</si>
  <si>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</si>
  <si>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</si>
  <si>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</si>
  <si>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</si>
  <si>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</si>
  <si>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</si>
  <si>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</si>
  <si>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</si>
  <si>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</si>
  <si>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</si>
  <si>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</si>
  <si>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</si>
  <si>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</si>
  <si>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</si>
  <si>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</si>
  <si>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</si>
  <si>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</si>
  <si>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</si>
  <si>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</si>
  <si>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</si>
  <si>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</si>
  <si>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</si>
  <si>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</si>
  <si>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</si>
  <si>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</si>
  <si>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</si>
  <si>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</si>
  <si>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</si>
  <si>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</si>
  <si>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</si>
  <si>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</si>
  <si>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</si>
  <si>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</si>
  <si>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</si>
  <si>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</si>
  <si>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</si>
  <si>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</si>
  <si>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</si>
  <si>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</si>
  <si>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</si>
  <si>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</si>
  <si>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</si>
  <si>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</si>
  <si>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</si>
  <si>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</si>
  <si>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</si>
  <si>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</si>
  <si>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</si>
  <si>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</si>
  <si>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</si>
  <si>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</si>
  <si>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</si>
  <si>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</si>
  <si>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</si>
  <si>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</si>
  <si>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</si>
  <si>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</si>
  <si>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</si>
  <si>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</si>
  <si>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</si>
  <si>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</si>
  <si>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</si>
  <si>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</si>
  <si>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</si>
  <si>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</si>
  <si>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</si>
  <si>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</si>
  <si>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</si>
  <si>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</si>
  <si>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</si>
  <si>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</si>
  <si>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</si>
  <si>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</si>
  <si>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</si>
  <si>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</si>
  <si>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</si>
  <si>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</si>
  <si>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</si>
  <si>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</si>
  <si>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</si>
  <si>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</si>
  <si>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</si>
  <si>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</si>
  <si>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</si>
  <si>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</si>
  <si>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</si>
  <si>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</si>
  <si>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</si>
  <si>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</si>
  <si>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</si>
  <si>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</si>
  <si>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</si>
  <si>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</si>
  <si>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</si>
  <si>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</si>
  <si>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</si>
  <si>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</si>
  <si>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</si>
  <si>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</si>
  <si>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</si>
  <si>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</si>
  <si>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</si>
  <si>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</si>
  <si>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</si>
  <si>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</si>
  <si>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</si>
  <si>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</si>
  <si>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</si>
  <si>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</si>
  <si>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</si>
  <si>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</si>
  <si>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</si>
  <si>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</si>
  <si>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</si>
  <si>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</si>
  <si>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</si>
  <si>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</si>
  <si>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</si>
  <si>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</si>
  <si>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</si>
  <si>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</si>
  <si>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</si>
  <si>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</si>
  <si>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</si>
  <si>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</si>
  <si>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</si>
  <si>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</si>
  <si>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</si>
  <si>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</si>
  <si>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</si>
  <si>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</si>
  <si>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</si>
  <si>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</si>
  <si>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</si>
  <si>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</si>
  <si>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</si>
  <si>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</si>
  <si>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</si>
  <si>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</si>
  <si>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</si>
  <si>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</si>
  <si>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</si>
  <si>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</si>
  <si>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</si>
  <si>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</si>
  <si>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</si>
  <si>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</si>
  <si>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</si>
  <si>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</si>
  <si>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</si>
  <si>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</si>
  <si>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</si>
  <si>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</si>
  <si>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</si>
  <si>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</si>
  <si>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</si>
  <si>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</si>
  <si>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</si>
  <si>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</si>
  <si>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</si>
  <si>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</si>
  <si>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</si>
  <si>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</si>
  <si>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</si>
  <si>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</si>
  <si>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</si>
  <si>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</si>
  <si>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</si>
  <si>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</si>
  <si>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</si>
  <si>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</si>
  <si>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</si>
  <si>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</si>
  <si>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</si>
  <si>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</si>
  <si>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</si>
  <si>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</si>
  <si>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</si>
  <si>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</si>
  <si>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</si>
  <si>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</si>
  <si>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</si>
  <si>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</si>
  <si>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</si>
  <si>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</si>
  <si>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</si>
  <si>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</si>
  <si>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</si>
  <si>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</si>
  <si>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</si>
  <si>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</si>
  <si>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</si>
  <si>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</si>
  <si>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</si>
  <si>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</si>
  <si>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</si>
  <si>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</si>
  <si>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</si>
  <si>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</si>
  <si>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</si>
  <si>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</si>
  <si>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</si>
  <si>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</si>
  <si>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</si>
  <si>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</si>
  <si>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</si>
  <si>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</si>
  <si>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</si>
  <si>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</si>
  <si>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</si>
  <si>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</si>
  <si>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</si>
  <si>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</si>
  <si>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</si>
  <si>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</si>
  <si>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</si>
  <si>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</si>
  <si>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</si>
  <si>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</si>
  <si>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</si>
  <si>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</si>
  <si>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</si>
  <si>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</si>
  <si>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</si>
  <si>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</si>
  <si>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</si>
  <si>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</si>
  <si>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</si>
  <si>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</si>
  <si>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</si>
  <si>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</si>
  <si>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</si>
  <si>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</si>
  <si>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</si>
  <si>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</si>
  <si>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</si>
  <si>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</si>
  <si>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</si>
  <si>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</si>
  <si>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</si>
  <si>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</si>
  <si>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</si>
  <si>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</si>
  <si>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</si>
  <si>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</si>
  <si>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</si>
  <si>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</si>
  <si>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</si>
  <si>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</si>
  <si>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</si>
  <si>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</si>
  <si>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</si>
  <si>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</si>
  <si>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</si>
  <si>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</si>
  <si>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</si>
  <si>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</si>
  <si>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</si>
  <si>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</si>
  <si>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</si>
  <si>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</si>
  <si>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</si>
  <si>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</si>
  <si>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</si>
  <si>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</si>
  <si>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</si>
  <si>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</si>
  <si>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</si>
  <si>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</si>
  <si>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</si>
  <si>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</si>
  <si>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</si>
  <si>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</si>
  <si>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</si>
  <si>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</si>
  <si>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</si>
  <si>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</si>
  <si>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</si>
  <si>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</si>
  <si>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</si>
  <si>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</si>
  <si>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</si>
  <si>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</si>
  <si>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</si>
  <si>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</si>
  <si>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</si>
  <si>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</si>
  <si>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</si>
  <si>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</si>
  <si>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</si>
  <si>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</si>
  <si>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</si>
  <si>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</si>
  <si>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</si>
  <si>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</si>
  <si>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</si>
  <si>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</si>
  <si>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</si>
  <si>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</si>
  <si>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</si>
  <si>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</si>
  <si>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</si>
  <si>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</si>
  <si>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</si>
  <si>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</si>
  <si>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</si>
  <si>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</si>
  <si>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</si>
  <si>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</si>
  <si>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</si>
  <si>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</si>
  <si>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</si>
  <si>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</si>
  <si>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</si>
  <si>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</si>
  <si>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</si>
  <si>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</si>
  <si>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</si>
  <si>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</si>
  <si>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</si>
  <si>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</si>
  <si>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</si>
  <si>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</si>
  <si>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</si>
  <si>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</si>
  <si>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</si>
  <si>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</si>
  <si>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</si>
  <si>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</si>
  <si>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</si>
  <si>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</si>
  <si>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</si>
  <si>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</si>
  <si>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</si>
  <si>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</si>
  <si>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</si>
  <si>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</si>
  <si>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</si>
  <si>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</si>
  <si>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</si>
  <si>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</si>
  <si>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</si>
  <si>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</si>
  <si>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</si>
  <si>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</si>
  <si>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</si>
  <si>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</si>
  <si>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</si>
  <si>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</si>
  <si>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</si>
  <si>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</si>
  <si>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</si>
  <si>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</si>
  <si>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</si>
  <si>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</si>
  <si>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</si>
  <si>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</si>
  <si>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</si>
  <si>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</si>
  <si>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</si>
  <si>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</si>
  <si>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</si>
  <si>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</si>
  <si>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</si>
  <si>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</si>
  <si>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</si>
  <si>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</si>
  <si>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</si>
  <si>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</si>
  <si>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</si>
  <si>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</si>
  <si>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</si>
  <si>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</si>
  <si>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</si>
  <si>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</si>
  <si>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</si>
  <si>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</si>
  <si>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</si>
  <si>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</si>
  <si>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</si>
  <si>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</si>
  <si>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</si>
  <si>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</si>
  <si>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</si>
  <si>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</si>
  <si>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</si>
  <si>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</si>
  <si>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</si>
  <si>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</si>
  <si>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</si>
  <si>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</si>
  <si>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</si>
  <si>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</si>
  <si>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</si>
  <si>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</si>
  <si>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</si>
  <si>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</si>
  <si>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</si>
  <si>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</si>
  <si>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</si>
  <si>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</si>
  <si>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</si>
  <si>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</si>
  <si>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</si>
  <si>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</si>
  <si>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</si>
  <si>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</si>
  <si>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</si>
  <si>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</si>
  <si>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</si>
  <si>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</si>
  <si>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</si>
  <si>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</si>
  <si>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</si>
  <si>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</si>
  <si>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</si>
  <si>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</si>
  <si>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</si>
  <si>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</si>
  <si>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</si>
  <si>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</si>
  <si>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</si>
  <si>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</si>
  <si>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</si>
  <si>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</si>
  <si>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</si>
  <si>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</si>
  <si>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</si>
  <si>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</si>
  <si>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</si>
  <si>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</si>
  <si>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</si>
  <si>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</si>
  <si>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</si>
  <si>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</si>
  <si>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</si>
  <si>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</si>
  <si>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</si>
  <si>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</si>
  <si>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</si>
  <si>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</si>
  <si>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</si>
  <si>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</si>
  <si>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</si>
  <si>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</si>
  <si>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</si>
  <si>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</si>
  <si>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</si>
  <si>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</si>
  <si>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</si>
  <si>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</si>
  <si>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</si>
  <si>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</si>
  <si>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</si>
  <si>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</si>
  <si>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</si>
  <si>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</si>
  <si>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</si>
  <si>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</si>
  <si>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</si>
  <si>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</si>
  <si>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</si>
  <si>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</si>
  <si>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</si>
  <si>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</si>
  <si>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</si>
  <si>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</si>
  <si>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</si>
  <si>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</si>
  <si>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</si>
  <si>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</si>
  <si>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</si>
  <si>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</si>
  <si>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</si>
  <si>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</si>
  <si>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</si>
  <si>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</si>
  <si>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</si>
  <si>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</si>
  <si>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</si>
  <si>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</si>
  <si>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</si>
  <si>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</si>
  <si>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</si>
  <si>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</si>
  <si>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</si>
  <si>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</si>
  <si>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</si>
  <si>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</si>
  <si>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</si>
  <si>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</si>
  <si>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</si>
  <si>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</si>
  <si>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</si>
  <si>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</si>
  <si>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</si>
  <si>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</si>
  <si>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</si>
  <si>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</si>
  <si>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</si>
  <si>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</si>
  <si>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</si>
  <si>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</si>
  <si>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</si>
  <si>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</si>
  <si>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</si>
  <si>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</si>
  <si>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</si>
  <si>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</si>
  <si>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</si>
  <si>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</si>
  <si>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</si>
  <si>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</si>
  <si>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</si>
  <si>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</si>
  <si>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</si>
  <si>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</si>
  <si>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</si>
  <si>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</si>
  <si>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</si>
  <si>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</si>
  <si>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</si>
  <si>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</si>
  <si>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</si>
  <si>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</si>
  <si>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</si>
  <si>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</si>
  <si>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</si>
  <si>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</si>
  <si>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</si>
  <si>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</si>
  <si>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</si>
  <si>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</si>
  <si>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</si>
  <si>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</si>
  <si>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</si>
  <si>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</si>
  <si>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</si>
  <si>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</si>
  <si>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</si>
  <si>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</si>
  <si>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</si>
  <si>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</si>
  <si>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</si>
  <si>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</si>
  <si>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</si>
  <si>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</si>
  <si>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</si>
  <si>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</si>
  <si>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</si>
  <si>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</si>
  <si>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</si>
  <si>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</si>
  <si>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</si>
  <si>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</si>
  <si>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</si>
  <si>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</si>
  <si>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</si>
  <si>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</si>
  <si>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</si>
  <si>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</si>
  <si>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</si>
  <si>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</si>
  <si>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</si>
  <si>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</si>
  <si>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</si>
  <si>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</si>
  <si>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</si>
  <si>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</si>
  <si>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</si>
  <si>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</si>
  <si>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</si>
  <si>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</si>
  <si>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</si>
  <si>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</si>
  <si>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</si>
  <si>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</si>
  <si>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</si>
  <si>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</si>
  <si>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</si>
  <si>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</si>
  <si>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</si>
  <si>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</si>
  <si>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</si>
  <si>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</si>
  <si>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</si>
  <si>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</si>
  <si>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</si>
  <si>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</si>
  <si>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</si>
  <si>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</si>
  <si>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</si>
  <si>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</si>
  <si>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</si>
  <si>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</si>
  <si>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</si>
  <si>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</si>
  <si>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</si>
  <si>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</si>
  <si>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</si>
  <si>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</si>
  <si>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</si>
  <si>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</si>
  <si>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</si>
  <si>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</si>
  <si>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</si>
  <si>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</si>
  <si>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</si>
  <si>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</si>
  <si>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</si>
  <si>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</si>
  <si>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</si>
  <si>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</si>
  <si>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</si>
  <si>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</si>
  <si>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</si>
  <si>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</si>
  <si>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</si>
  <si>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</si>
  <si>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</si>
  <si>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</si>
  <si>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</si>
  <si>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</si>
  <si>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</si>
  <si>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</si>
  <si>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</si>
  <si>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</si>
  <si>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</si>
  <si>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</si>
  <si>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</si>
  <si>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</si>
  <si>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</si>
  <si>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</si>
  <si>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</si>
  <si>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</si>
  <si>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</si>
  <si>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</si>
  <si>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</si>
  <si>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</si>
  <si>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</si>
  <si>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</si>
  <si>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</si>
  <si>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</si>
  <si>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</si>
  <si>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</si>
  <si>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</si>
  <si>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</si>
  <si>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</si>
  <si>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</si>
  <si>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</si>
  <si>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</si>
  <si>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</si>
  <si>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</si>
  <si>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</si>
  <si>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</si>
  <si>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</si>
  <si>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</si>
  <si>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</si>
  <si>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</si>
  <si>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</si>
  <si>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</si>
  <si>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</si>
  <si>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</si>
  <si>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</si>
  <si>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</si>
  <si>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</si>
  <si>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</si>
  <si>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</si>
  <si>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</si>
  <si>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</si>
  <si>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</si>
  <si>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</si>
  <si>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</si>
  <si>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</si>
  <si>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</si>
  <si>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</si>
  <si>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</si>
  <si>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</si>
  <si>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</si>
  <si>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</si>
  <si>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</si>
  <si>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</si>
  <si>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</si>
  <si>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</si>
  <si>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</si>
  <si>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</si>
  <si>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</si>
  <si>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</si>
  <si>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</si>
  <si>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</si>
  <si>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</si>
  <si>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</si>
  <si>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</si>
  <si>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</si>
  <si>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</si>
  <si>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</si>
  <si>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</si>
  <si>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</si>
  <si>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</si>
  <si>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</si>
  <si>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</si>
  <si>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</si>
  <si>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</si>
  <si>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</si>
  <si>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</si>
  <si>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</si>
  <si>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</si>
  <si>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</si>
  <si>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</si>
  <si>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</si>
  <si>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</si>
  <si>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</si>
  <si>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</si>
  <si>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</si>
  <si>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</si>
  <si>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</si>
  <si>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</si>
  <si>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</si>
  <si>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</si>
  <si>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</si>
  <si>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</si>
  <si>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</si>
  <si>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</si>
  <si>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</si>
  <si>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</si>
  <si>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</si>
  <si>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</si>
  <si>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</si>
  <si>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</si>
  <si>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</si>
  <si>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</si>
  <si>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</si>
  <si>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</si>
  <si>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</si>
  <si>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</si>
  <si>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</si>
  <si>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</si>
  <si>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</si>
  <si>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</si>
  <si>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</si>
  <si>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</si>
  <si>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</si>
  <si>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</si>
  <si>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</si>
  <si>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</si>
  <si>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</si>
  <si>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</si>
  <si>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</si>
  <si>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</si>
  <si>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</si>
  <si>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</si>
  <si>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</si>
  <si>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</si>
  <si>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</si>
  <si>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</si>
  <si>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</si>
  <si>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</si>
  <si>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</si>
  <si>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</si>
  <si>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</si>
  <si>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</si>
  <si>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</si>
  <si>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</si>
  <si>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</si>
  <si>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</si>
  <si>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</si>
  <si>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</si>
  <si>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</si>
  <si>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</si>
  <si>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</si>
  <si>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</si>
  <si>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</si>
  <si>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</si>
  <si>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</si>
  <si>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</si>
  <si>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</si>
  <si>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</si>
  <si>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</si>
  <si>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</si>
  <si>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</si>
  <si>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</si>
  <si>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</si>
  <si>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</si>
  <si>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</si>
  <si>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</si>
  <si>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</si>
  <si>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</si>
  <si>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</si>
  <si>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</si>
  <si>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</si>
  <si>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</si>
  <si>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</si>
  <si>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</si>
  <si>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</si>
  <si>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</si>
  <si>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</si>
  <si>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</si>
  <si>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</si>
  <si>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</si>
  <si>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</si>
  <si>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</si>
  <si>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</si>
  <si>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</si>
  <si>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</si>
  <si>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</si>
  <si>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</si>
  <si>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</si>
  <si>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</si>
  <si>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</si>
  <si>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</si>
  <si>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</si>
  <si>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</si>
  <si>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</si>
  <si>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</si>
  <si>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</si>
  <si>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</si>
  <si>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</si>
  <si>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</si>
  <si>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</si>
  <si>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</si>
  <si>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</si>
  <si>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</si>
  <si>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</si>
  <si>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</si>
  <si>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</si>
  <si>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</si>
  <si>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</si>
  <si>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</si>
  <si>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</si>
  <si>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</si>
  <si>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</si>
  <si>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</si>
  <si>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</si>
  <si>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</si>
  <si>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</si>
  <si>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</si>
  <si>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</si>
  <si>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</si>
  <si>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</si>
  <si>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</si>
  <si>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</si>
  <si>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</si>
  <si>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</si>
  <si>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</si>
  <si>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</si>
  <si>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</si>
  <si>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</si>
  <si>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</si>
  <si>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</si>
  <si>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</si>
  <si>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</si>
  <si>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</si>
  <si>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</si>
  <si>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</si>
  <si>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</si>
  <si>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</si>
  <si>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</si>
  <si>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</si>
  <si>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</si>
  <si>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</si>
  <si>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</si>
  <si>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</si>
  <si>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</si>
  <si>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</si>
  <si>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</si>
  <si>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</si>
  <si>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</si>
  <si>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</si>
  <si>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</si>
  <si>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</si>
  <si>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</si>
  <si>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</si>
  <si>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</si>
  <si>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</si>
  <si>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</si>
  <si>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</si>
  <si>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</si>
  <si>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</si>
  <si>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</si>
  <si>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</si>
  <si>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</si>
  <si>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</si>
  <si>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</si>
  <si>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</si>
  <si>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</si>
  <si>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</si>
  <si>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</si>
  <si>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</si>
  <si>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</si>
  <si>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</si>
  <si>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</si>
  <si>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</si>
  <si>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</si>
  <si>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</si>
  <si>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</si>
  <si>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</si>
  <si>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</si>
  <si>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</si>
  <si>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</si>
  <si>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</si>
  <si>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</si>
  <si>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</si>
  <si>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</si>
  <si>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</si>
  <si>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</si>
  <si>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</si>
  <si>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</si>
  <si>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</si>
  <si>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</si>
  <si>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</si>
  <si>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</si>
  <si>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</si>
  <si>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</si>
  <si>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</si>
  <si>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</si>
  <si>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</si>
  <si>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</si>
  <si>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</si>
  <si>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</si>
  <si>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</si>
  <si>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</si>
  <si>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</si>
  <si>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</si>
  <si>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</si>
  <si>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</si>
  <si>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</si>
  <si>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</si>
  <si>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</si>
  <si>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</si>
  <si>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</si>
  <si>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</si>
  <si>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</si>
  <si>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</si>
  <si>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</si>
  <si>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</si>
  <si>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</si>
  <si>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</si>
  <si>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</si>
  <si>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</si>
  <si>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</si>
  <si>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</si>
  <si>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</si>
  <si>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</si>
  <si>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</si>
  <si>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</si>
  <si>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</si>
  <si>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</si>
  <si>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</si>
  <si>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</si>
  <si>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</si>
  <si>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</si>
  <si>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</si>
  <si>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</si>
  <si>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</si>
  <si>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</si>
  <si>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</si>
  <si>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</si>
  <si>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</si>
  <si>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</si>
  <si>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</si>
  <si>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</si>
  <si>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</si>
  <si>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</si>
  <si>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</si>
  <si>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</si>
  <si>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</si>
  <si>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</si>
  <si>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</si>
  <si>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</si>
  <si>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</si>
  <si>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</si>
  <si>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</si>
  <si>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</si>
  <si>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</si>
  <si>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</si>
  <si>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</si>
  <si>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</si>
  <si>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</si>
  <si>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</si>
  <si>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</si>
  <si>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</si>
  <si>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</si>
  <si>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</si>
  <si>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</si>
  <si>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</si>
  <si>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</si>
  <si>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</si>
  <si>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</si>
  <si>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</si>
  <si>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</si>
  <si>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</si>
  <si>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</si>
  <si>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</si>
  <si>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</si>
  <si>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</si>
  <si>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</si>
  <si>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</si>
  <si>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</si>
  <si>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</si>
  <si>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</si>
  <si>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</si>
  <si>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</si>
  <si>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</si>
  <si>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</si>
  <si>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</si>
  <si>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</si>
  <si>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</si>
  <si>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</si>
  <si>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</si>
  <si>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</si>
  <si>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</si>
  <si>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</si>
  <si>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</si>
  <si>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</si>
  <si>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</si>
  <si>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</si>
  <si>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</si>
  <si>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</si>
  <si>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</si>
  <si>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</si>
  <si>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</si>
  <si>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</si>
  <si>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</si>
  <si>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</si>
  <si>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</si>
  <si>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</si>
  <si>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</si>
  <si>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</si>
  <si>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</si>
  <si>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</si>
  <si>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</si>
  <si>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</si>
  <si>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</si>
  <si>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</si>
  <si>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</si>
  <si>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</si>
  <si>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</si>
  <si>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</si>
  <si>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</si>
  <si>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</si>
  <si>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</si>
  <si>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</si>
  <si>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</si>
  <si>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</si>
  <si>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</si>
  <si>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</si>
  <si>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</si>
  <si>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</si>
  <si>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</si>
  <si>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</si>
  <si>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</si>
  <si>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</si>
  <si>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</si>
  <si>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</si>
  <si>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</si>
  <si>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</si>
  <si>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</si>
  <si>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</si>
  <si>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</si>
  <si>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</si>
  <si>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</si>
  <si>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</si>
  <si>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</si>
  <si>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</si>
  <si>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</si>
  <si>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</si>
  <si>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</si>
  <si>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</si>
  <si>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</si>
  <si>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</si>
  <si>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</si>
  <si>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</si>
  <si>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</si>
  <si>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</si>
  <si>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</si>
  <si>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</si>
  <si>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</si>
  <si>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</si>
  <si>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</si>
  <si>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</si>
  <si>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</si>
  <si>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</si>
  <si>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</si>
  <si>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</si>
  <si>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</si>
  <si>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</si>
  <si>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</si>
  <si>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</si>
  <si>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</si>
  <si>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</si>
  <si>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</si>
  <si>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</si>
  <si>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</si>
  <si>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</si>
  <si>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</si>
  <si>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</si>
  <si>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</si>
  <si>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</si>
  <si>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</si>
  <si>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</si>
  <si>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</si>
  <si>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</si>
  <si>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</si>
  <si>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</si>
  <si>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</si>
  <si>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</si>
  <si>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</si>
  <si>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</si>
  <si>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</si>
  <si>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</si>
  <si>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</si>
  <si>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</si>
  <si>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</si>
  <si>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</si>
  <si>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</si>
  <si>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</si>
  <si>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</si>
  <si>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</si>
  <si>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</si>
  <si>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</si>
  <si>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</si>
  <si>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</si>
  <si>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</si>
  <si>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</si>
  <si>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</si>
  <si>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</si>
  <si>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</si>
  <si>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</si>
  <si>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</si>
  <si>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</si>
  <si>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</si>
  <si>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</si>
  <si>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</si>
  <si>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</si>
  <si>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</si>
  <si>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</si>
  <si>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</si>
  <si>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</si>
  <si>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</si>
  <si>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</si>
  <si>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</si>
  <si>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</si>
  <si>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</si>
  <si>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</si>
  <si>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</si>
  <si>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</si>
  <si>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</si>
  <si>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</si>
  <si>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</si>
  <si>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</si>
  <si>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</si>
  <si>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</si>
  <si>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</si>
  <si>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</si>
  <si>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</si>
  <si>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</si>
  <si>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</si>
  <si>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</si>
  <si>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</si>
  <si>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</si>
  <si>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</si>
  <si>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</si>
  <si>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</si>
  <si>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</si>
  <si>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</si>
  <si>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</si>
  <si>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</si>
  <si>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</si>
  <si>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</si>
  <si>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</si>
  <si>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</si>
  <si>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</si>
  <si>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</si>
  <si>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</si>
  <si>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</si>
  <si>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</si>
  <si>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</si>
  <si>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</si>
  <si>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</si>
  <si>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</si>
  <si>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</si>
  <si>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</si>
  <si>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</si>
  <si>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</si>
  <si>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</si>
  <si>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</si>
  <si>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</si>
  <si>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</si>
  <si>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</si>
  <si>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</si>
  <si>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</si>
  <si>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</si>
  <si>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</si>
  <si>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</si>
  <si>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</si>
  <si>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</si>
  <si>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</si>
  <si>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</si>
  <si>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</si>
  <si>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</si>
  <si>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</si>
  <si>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</si>
  <si>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</si>
  <si>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</si>
  <si>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</si>
  <si>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</si>
  <si>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</si>
  <si>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</si>
  <si>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</si>
  <si>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</si>
  <si>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</si>
  <si>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</si>
  <si>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</si>
  <si>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</si>
  <si>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</si>
  <si>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</si>
  <si>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</si>
  <si>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</si>
  <si>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</si>
  <si>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</si>
  <si>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</si>
  <si>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</si>
  <si>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</si>
  <si>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</si>
  <si>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</si>
  <si>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</si>
  <si>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</si>
  <si>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</si>
  <si>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</si>
  <si>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</si>
  <si>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</si>
  <si>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</si>
  <si>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</si>
  <si>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</si>
  <si>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</si>
  <si>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</si>
  <si>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</si>
  <si>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</si>
  <si>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</si>
  <si>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</si>
  <si>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</si>
  <si>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</si>
  <si>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</si>
  <si>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</si>
  <si>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</si>
  <si>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</si>
  <si>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</si>
  <si>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</si>
  <si>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</si>
  <si>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</si>
  <si>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</si>
  <si>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</si>
  <si>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</si>
  <si>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</si>
  <si>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</si>
  <si>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</si>
  <si>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</si>
  <si>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</si>
  <si>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</si>
  <si>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</si>
  <si>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</si>
  <si>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</si>
  <si>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</si>
  <si>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</si>
  <si>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</si>
  <si>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</si>
  <si>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</si>
  <si>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</si>
  <si>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</si>
  <si>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</si>
  <si>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</si>
  <si>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</si>
  <si>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</si>
  <si>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</si>
  <si>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</si>
  <si>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</si>
  <si>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</si>
  <si>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</si>
  <si>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</si>
  <si>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</si>
  <si>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</si>
  <si>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</si>
  <si>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</si>
  <si>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</si>
  <si>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</si>
  <si>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</si>
  <si>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</si>
  <si>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</si>
  <si>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</si>
  <si>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</si>
  <si>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</si>
  <si>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</si>
  <si>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</si>
  <si>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</si>
  <si>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</si>
  <si>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</si>
  <si>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</si>
  <si>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</si>
  <si>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</si>
  <si>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</si>
  <si>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</si>
  <si>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</si>
  <si>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</si>
  <si>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</si>
  <si>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</si>
  <si>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</si>
  <si>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</si>
  <si>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</si>
  <si>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</si>
  <si>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</si>
  <si>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</si>
  <si>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</si>
  <si>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</si>
  <si>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</si>
  <si>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</si>
  <si>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</si>
  <si>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</si>
  <si>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</si>
  <si>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</si>
  <si>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</si>
  <si>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</si>
  <si>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</si>
  <si>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</si>
  <si>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</si>
  <si>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</si>
  <si>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</si>
  <si>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</si>
  <si>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</si>
  <si>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</si>
  <si>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</si>
  <si>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</si>
  <si>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</si>
  <si>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</si>
  <si>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</si>
  <si>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</si>
  <si>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</si>
  <si>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</si>
  <si>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</si>
  <si>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</si>
  <si>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</si>
  <si>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</si>
  <si>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</si>
  <si>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</si>
  <si>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</si>
  <si>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</si>
  <si>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</si>
  <si>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</si>
  <si>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</si>
  <si>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</si>
  <si>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</si>
  <si>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</si>
  <si>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</si>
  <si>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</si>
  <si>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</si>
  <si>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</si>
  <si>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</si>
  <si>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</si>
  <si>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</si>
  <si>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</si>
  <si>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</si>
  <si>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</si>
  <si>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</si>
  <si>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</si>
  <si>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</si>
  <si>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</si>
  <si>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</si>
  <si>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</si>
  <si>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</si>
  <si>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</si>
  <si>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</si>
  <si>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</si>
  <si>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</si>
  <si>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</si>
  <si>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</si>
  <si>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</si>
  <si>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</si>
  <si>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</si>
  <si>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</si>
  <si>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</si>
  <si>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</si>
  <si>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</si>
  <si>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</si>
  <si>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</si>
  <si>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</si>
  <si>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</si>
  <si>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</si>
  <si>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</si>
  <si>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</si>
  <si>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</si>
  <si>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</si>
  <si>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</si>
  <si>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</si>
  <si>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</si>
  <si>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</si>
  <si>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</si>
  <si>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</si>
  <si>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</si>
  <si>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</si>
  <si>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</si>
  <si>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</si>
  <si>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</si>
  <si>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</si>
  <si>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</si>
  <si>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</si>
  <si>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</si>
  <si>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</si>
  <si>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</si>
  <si>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</si>
  <si>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</si>
  <si>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</si>
  <si>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</si>
  <si>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</si>
  <si>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</si>
  <si>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</si>
  <si>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</si>
  <si>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</si>
  <si>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</si>
  <si>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</si>
  <si>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</si>
  <si>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</si>
  <si>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</si>
  <si>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</si>
  <si>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</si>
  <si>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</si>
  <si>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</si>
  <si>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</si>
  <si>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</si>
  <si>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</si>
  <si>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</si>
  <si>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</si>
  <si>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</si>
  <si>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</si>
  <si>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</si>
  <si>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</si>
  <si>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</si>
  <si>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</si>
  <si>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</si>
  <si>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</si>
  <si>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</si>
  <si>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</si>
  <si>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</si>
  <si>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</si>
  <si>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</si>
  <si>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</si>
  <si>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</si>
  <si>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</si>
  <si>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</si>
  <si>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</si>
  <si>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</si>
  <si>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</si>
  <si>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</si>
  <si>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</si>
  <si>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</si>
  <si>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</si>
  <si>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</si>
  <si>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</si>
  <si>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</si>
  <si>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</si>
  <si>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</si>
  <si>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</si>
  <si>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</si>
  <si>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</si>
  <si>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</si>
  <si>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</si>
  <si>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</si>
  <si>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</si>
  <si>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</si>
  <si>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</si>
  <si>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</si>
  <si>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</si>
  <si>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</si>
  <si>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</si>
  <si>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</si>
  <si>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</si>
  <si>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</si>
  <si>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</si>
  <si>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</si>
  <si>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</si>
  <si>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</si>
  <si>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</si>
  <si>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</si>
  <si>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</si>
  <si>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</si>
  <si>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</si>
  <si>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</si>
  <si>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</si>
  <si>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</si>
  <si>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</si>
  <si>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</si>
  <si>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</si>
  <si>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</si>
  <si>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</si>
  <si>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</si>
  <si>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</si>
  <si>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</si>
  <si>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</si>
  <si>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</si>
  <si>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</si>
  <si>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</si>
  <si>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</si>
  <si>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</si>
  <si>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</si>
  <si>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</si>
  <si>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</si>
  <si>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</si>
  <si>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</si>
  <si>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</si>
  <si>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</si>
  <si>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</si>
  <si>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</si>
  <si>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</si>
  <si>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</si>
  <si>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</si>
  <si>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</si>
  <si>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</si>
  <si>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</si>
  <si>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</si>
  <si>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</si>
  <si>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</si>
  <si>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</si>
  <si>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</si>
  <si>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</si>
  <si>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</si>
  <si>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</si>
  <si>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</si>
  <si>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</si>
  <si>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</si>
  <si>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</si>
  <si>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</si>
  <si>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</si>
  <si>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</si>
  <si>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</si>
  <si>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</si>
  <si>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</si>
  <si>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</si>
  <si>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</si>
  <si>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</si>
  <si>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</si>
  <si>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</si>
  <si>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</si>
  <si>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</si>
  <si>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</si>
  <si>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</si>
  <si>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</si>
  <si>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</si>
  <si>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</si>
  <si>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</si>
  <si>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</si>
  <si>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</si>
  <si>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</si>
  <si>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</si>
  <si>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</si>
  <si>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</si>
  <si>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</si>
  <si>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</si>
  <si>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</si>
  <si>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</si>
  <si>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</si>
  <si>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</si>
  <si>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</si>
  <si>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</si>
  <si>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</si>
  <si>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</si>
  <si>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</si>
  <si>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</si>
  <si>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</si>
  <si>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</si>
  <si>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</si>
  <si>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</si>
  <si>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</si>
  <si>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</si>
  <si>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</si>
  <si>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</si>
  <si>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</si>
  <si>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</si>
  <si>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</si>
  <si>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</si>
  <si>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</si>
  <si>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</si>
  <si>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</si>
  <si>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</si>
  <si>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</si>
  <si>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</si>
  <si>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</si>
  <si>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</si>
  <si>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</si>
  <si>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</si>
  <si>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</si>
  <si>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</si>
  <si>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</si>
  <si>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</si>
  <si>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</si>
  <si>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</si>
  <si>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</si>
  <si>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</si>
  <si>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</si>
  <si>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</si>
  <si>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</si>
  <si>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</si>
  <si>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</si>
  <si>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</si>
  <si>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</si>
  <si>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</si>
  <si>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</si>
  <si>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</si>
  <si>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</si>
  <si>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</si>
  <si>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</si>
  <si>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</si>
  <si>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</si>
  <si>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</si>
  <si>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</si>
  <si>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</si>
  <si>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</si>
  <si>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</si>
  <si>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</si>
  <si>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</si>
  <si>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</si>
  <si>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</si>
  <si>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</si>
  <si>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</si>
  <si>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</si>
  <si>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</si>
  <si>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</si>
  <si>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</si>
  <si>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</si>
  <si>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</si>
  <si>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</si>
  <si>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</si>
  <si>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</si>
  <si>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</si>
  <si>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</si>
  <si>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</si>
  <si>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</si>
  <si>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</si>
  <si>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</si>
  <si>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</si>
  <si>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</si>
  <si>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</si>
  <si>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</si>
  <si>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</si>
  <si>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</si>
  <si>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</si>
  <si>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</si>
  <si>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</si>
  <si>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</si>
  <si>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</si>
  <si>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</si>
  <si>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</si>
  <si>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</si>
  <si>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</si>
  <si>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</si>
  <si>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</si>
  <si>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</si>
  <si>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</si>
  <si>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</si>
  <si>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</si>
  <si>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</si>
  <si>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</si>
  <si>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</si>
  <si>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</si>
  <si>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</si>
  <si>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</si>
  <si>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</si>
  <si>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</si>
  <si>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</si>
  <si>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</si>
  <si>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</si>
  <si>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</si>
  <si>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</si>
  <si>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</si>
  <si>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</si>
  <si>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</si>
  <si>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</si>
  <si>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</si>
  <si>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</si>
  <si>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</si>
  <si>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</si>
  <si>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</si>
  <si>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</si>
  <si>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</si>
  <si>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</si>
  <si>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</si>
  <si>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</si>
  <si>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</si>
  <si>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</si>
  <si>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</si>
  <si>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</si>
  <si>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</si>
  <si>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</si>
  <si>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</si>
  <si>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</si>
  <si>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</si>
  <si>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</si>
  <si>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</si>
  <si>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</si>
  <si>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</si>
  <si>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</si>
  <si>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</si>
  <si>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</si>
  <si>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</si>
  <si>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</si>
  <si>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</si>
  <si>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</si>
  <si>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</si>
  <si>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</si>
  <si>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</si>
  <si>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</si>
  <si>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</si>
  <si>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</si>
  <si>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</si>
  <si>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</si>
  <si>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</si>
  <si>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</si>
  <si>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</si>
  <si>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</si>
  <si>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</si>
  <si>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</si>
  <si>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</si>
  <si>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</si>
  <si>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</si>
  <si>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</si>
  <si>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</si>
  <si>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</si>
  <si>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</si>
  <si>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</si>
  <si>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</si>
  <si>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</si>
  <si>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</si>
  <si>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</si>
  <si>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</si>
  <si>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</si>
  <si>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</si>
  <si>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</si>
  <si>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</si>
  <si>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</si>
  <si>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</si>
  <si>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</si>
  <si>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</si>
  <si>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</si>
  <si>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</si>
  <si>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</si>
  <si>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</si>
  <si>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</si>
  <si>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</si>
  <si>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</si>
  <si>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</si>
  <si>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</si>
  <si>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</si>
  <si>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</si>
  <si>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</si>
  <si>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</si>
  <si>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</si>
  <si>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</si>
  <si>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</si>
  <si>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</si>
  <si>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</si>
  <si>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</si>
  <si>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</si>
  <si>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</si>
  <si>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</si>
  <si>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</si>
  <si>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</si>
  <si>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</si>
  <si>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</si>
  <si>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</si>
  <si>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</si>
  <si>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</si>
  <si>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</si>
  <si>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</si>
  <si>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</si>
  <si>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</si>
  <si>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</si>
  <si>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</si>
  <si>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</si>
  <si>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</si>
  <si>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</si>
  <si>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</si>
  <si>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</si>
  <si>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</si>
  <si>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</si>
  <si>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</si>
  <si>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</si>
  <si>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</si>
  <si>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</si>
  <si>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</si>
  <si>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</si>
  <si>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</si>
  <si>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</si>
  <si>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</si>
  <si>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</si>
  <si>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</si>
  <si>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</si>
  <si>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</si>
  <si>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</si>
  <si>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</si>
  <si>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</si>
  <si>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</si>
  <si>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</si>
  <si>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</si>
  <si>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</si>
  <si>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</si>
  <si>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</si>
  <si>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</si>
  <si>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</si>
  <si>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</si>
  <si>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</si>
  <si>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</si>
  <si>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</si>
  <si>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</si>
  <si>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</si>
  <si>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</si>
  <si>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</si>
  <si>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</si>
  <si>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</si>
  <si>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</si>
  <si>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</si>
  <si>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</si>
  <si>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</si>
  <si>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</si>
  <si>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</si>
  <si>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</si>
  <si>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</si>
  <si>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</si>
  <si>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</si>
  <si>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</si>
  <si>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</si>
  <si>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</si>
  <si>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</si>
  <si>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</si>
  <si>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</si>
  <si>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</si>
  <si>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</si>
  <si>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</si>
  <si>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</si>
  <si>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</si>
  <si>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</si>
  <si>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</si>
  <si>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</si>
  <si>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</si>
  <si>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</si>
  <si>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</si>
  <si>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</si>
  <si>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</si>
  <si>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</si>
  <si>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</si>
  <si>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</si>
  <si>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</si>
  <si>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</si>
  <si>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</si>
  <si>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</si>
  <si>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</si>
  <si>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</si>
  <si>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</si>
  <si>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</si>
  <si>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</si>
  <si>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</si>
  <si>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</si>
  <si>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</si>
  <si>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</si>
  <si>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</si>
  <si>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</si>
  <si>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</si>
  <si>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</si>
  <si>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</si>
  <si>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</si>
  <si>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</si>
  <si>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</si>
  <si>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</si>
  <si>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</si>
  <si>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</si>
  <si>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</si>
  <si>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</si>
  <si>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</si>
  <si>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</si>
  <si>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</si>
  <si>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</si>
  <si>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</si>
  <si>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</si>
  <si>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</si>
  <si>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</si>
  <si>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</si>
  <si>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</si>
  <si>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</si>
  <si>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</si>
  <si>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</si>
  <si>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</si>
  <si>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</si>
  <si>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</si>
  <si>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</si>
  <si>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</si>
  <si>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</si>
  <si>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</si>
  <si>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</si>
  <si>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</si>
  <si>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</si>
  <si>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</si>
  <si>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</si>
  <si>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</si>
  <si>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</si>
  <si>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</si>
  <si>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</si>
  <si>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</si>
  <si>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</si>
  <si>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</si>
  <si>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</si>
  <si>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</si>
  <si>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</si>
  <si>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</si>
  <si>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</si>
  <si>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</si>
  <si>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</si>
  <si>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</si>
  <si>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</si>
  <si>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</si>
  <si>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</si>
  <si>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</si>
  <si>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</si>
  <si>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</si>
  <si>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</si>
  <si>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</si>
  <si>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</si>
  <si>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</si>
  <si>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</si>
  <si>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</si>
  <si>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</si>
  <si>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</si>
  <si>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</si>
  <si>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</si>
  <si>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</si>
  <si>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</si>
  <si>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</si>
  <si>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</si>
  <si>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</si>
  <si>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</si>
  <si>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</si>
  <si>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</si>
  <si>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</si>
  <si>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</si>
  <si>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</si>
  <si>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</si>
  <si>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</si>
  <si>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</si>
  <si>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</si>
  <si>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</si>
  <si>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</si>
  <si>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</si>
  <si>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</si>
  <si>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</si>
  <si>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</si>
  <si>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</si>
  <si>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</si>
  <si>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</si>
  <si>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</si>
  <si>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</si>
  <si>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</si>
  <si>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</si>
  <si>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</si>
  <si>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</si>
  <si>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</si>
  <si>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</si>
  <si>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</si>
  <si>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</si>
  <si>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</si>
  <si>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</si>
  <si>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</si>
  <si>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</si>
  <si>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</si>
  <si>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</si>
  <si>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</si>
  <si>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</si>
  <si>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</si>
  <si>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</si>
  <si>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</si>
  <si>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</si>
  <si>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</si>
  <si>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</si>
  <si>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</si>
  <si>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</si>
  <si>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</si>
  <si>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</si>
  <si>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</si>
  <si>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</si>
  <si>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</si>
  <si>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</si>
  <si>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</si>
  <si>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</si>
  <si>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</si>
  <si>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</si>
  <si>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</si>
  <si>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</si>
  <si>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</si>
  <si>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</si>
  <si>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</si>
  <si>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</si>
  <si>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</si>
  <si>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</si>
  <si>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</si>
  <si>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</si>
  <si>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</si>
  <si>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</si>
  <si>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</si>
  <si>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</si>
  <si>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</si>
  <si>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</si>
  <si>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</si>
  <si>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</si>
  <si>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</si>
  <si>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</si>
  <si>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</si>
  <si>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</si>
  <si>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</si>
  <si>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</si>
  <si>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</si>
  <si>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</si>
  <si>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</si>
  <si>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</si>
  <si>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</si>
  <si>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</si>
  <si>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</si>
  <si>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</si>
  <si>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</si>
  <si>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</si>
  <si>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</si>
  <si>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</si>
  <si>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</si>
  <si>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</si>
  <si>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</si>
  <si>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</si>
  <si>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</si>
  <si>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</si>
  <si>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</si>
  <si>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</si>
  <si>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</si>
  <si>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</si>
  <si>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</si>
  <si>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</si>
  <si>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</si>
  <si>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</si>
  <si>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</si>
  <si>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</si>
  <si>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</si>
  <si>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</si>
  <si>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</si>
  <si>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</si>
  <si>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</si>
  <si>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</si>
  <si>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</si>
  <si>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</si>
  <si>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</si>
  <si>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</si>
  <si>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</si>
  <si>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</si>
  <si>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</si>
  <si>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</si>
  <si>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</si>
  <si>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</si>
  <si>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</si>
  <si>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</si>
  <si>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</si>
  <si>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</si>
  <si>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</si>
  <si>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</si>
  <si>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</si>
  <si>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</si>
  <si>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</si>
  <si>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</si>
  <si>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</si>
  <si>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</si>
  <si>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</si>
  <si>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</si>
  <si>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</si>
  <si>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</si>
  <si>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</si>
  <si>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</si>
  <si>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</si>
  <si>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</si>
  <si>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</si>
  <si>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</si>
  <si>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</si>
  <si>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</si>
  <si>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</si>
  <si>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</si>
  <si>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</si>
  <si>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</si>
  <si>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</si>
  <si>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</si>
  <si>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</si>
  <si>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</si>
  <si>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</si>
  <si>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</si>
  <si>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</si>
  <si>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</si>
  <si>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</si>
  <si>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</si>
  <si>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</si>
  <si>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</si>
  <si>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</si>
  <si>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</si>
  <si>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</si>
  <si>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</si>
  <si>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</si>
  <si>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</si>
  <si>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</si>
  <si>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</si>
  <si>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</si>
  <si>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</si>
  <si>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</si>
  <si>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</si>
  <si>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</si>
  <si>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</si>
  <si>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</si>
  <si>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</si>
  <si>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</si>
  <si>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</si>
  <si>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</si>
  <si>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</si>
  <si>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</si>
  <si>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</si>
  <si>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</si>
  <si>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</si>
  <si>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</si>
  <si>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</si>
  <si>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</si>
  <si>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</si>
  <si>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</si>
  <si>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</si>
  <si>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</si>
  <si>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</si>
  <si>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</si>
  <si>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</si>
  <si>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</si>
  <si>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</si>
  <si>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</si>
  <si>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</si>
  <si>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</si>
  <si>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</si>
  <si>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</si>
  <si>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</si>
  <si>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</si>
  <si>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</si>
  <si>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</si>
  <si>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</si>
  <si>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</si>
  <si>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</si>
  <si>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</si>
  <si>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</si>
  <si>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</si>
  <si>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</si>
  <si>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</si>
  <si>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</si>
  <si>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</si>
  <si>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</si>
  <si>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</si>
  <si>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</si>
  <si>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</si>
  <si>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</si>
  <si>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</si>
  <si>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</si>
  <si>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</si>
  <si>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</si>
  <si>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</si>
  <si>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</si>
  <si>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</si>
  <si>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</si>
  <si>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</si>
  <si>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</si>
  <si>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</si>
  <si>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</si>
  <si>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</si>
  <si>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</si>
  <si>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</si>
  <si>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</si>
  <si>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</si>
  <si>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</si>
  <si>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</si>
  <si>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</si>
  <si>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</si>
  <si>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</si>
  <si>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</si>
  <si>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</si>
  <si>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</si>
  <si>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</si>
  <si>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</si>
  <si>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</si>
  <si>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</si>
  <si>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</si>
  <si>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</si>
  <si>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</si>
  <si>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</si>
  <si>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</si>
  <si>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</si>
  <si>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</si>
  <si>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</si>
  <si>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</si>
  <si>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</si>
  <si>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</si>
  <si>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</si>
  <si>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</si>
  <si>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</si>
  <si>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</si>
  <si>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</si>
  <si>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</si>
  <si>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</si>
  <si>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</si>
  <si>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</si>
  <si>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</si>
  <si>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</si>
  <si>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</si>
  <si>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</si>
  <si>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</si>
  <si>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</si>
  <si>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</si>
  <si>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</si>
  <si>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</si>
  <si>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</si>
  <si>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</si>
  <si>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</si>
  <si>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</si>
  <si>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</si>
  <si>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</si>
  <si>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</si>
  <si>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</si>
  <si>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</si>
  <si>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</si>
  <si>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</si>
  <si>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</si>
  <si>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</si>
  <si>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</si>
  <si>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</si>
  <si>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</si>
  <si>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</si>
  <si>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</si>
  <si>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</si>
  <si>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</si>
  <si>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</si>
  <si>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</si>
  <si>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</si>
  <si>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</si>
  <si>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</si>
  <si>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</si>
  <si>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</si>
  <si>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</si>
  <si>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</si>
  <si>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</si>
  <si>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</si>
  <si>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</si>
  <si>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</si>
  <si>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</si>
  <si>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</si>
  <si>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</si>
  <si>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</si>
  <si>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</si>
  <si>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</si>
  <si>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</si>
  <si>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</si>
  <si>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</si>
  <si>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</si>
  <si>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</si>
  <si>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</si>
  <si>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</si>
  <si>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</si>
  <si>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</si>
  <si>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</si>
  <si>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</si>
  <si>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</si>
  <si>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</si>
  <si>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</si>
  <si>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</si>
  <si>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</si>
  <si>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</si>
  <si>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</si>
  <si>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</si>
  <si>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</si>
  <si>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</si>
  <si>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</si>
  <si>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</si>
  <si>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</si>
  <si>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</si>
  <si>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</si>
  <si>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</si>
  <si>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</si>
  <si>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</si>
  <si>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</si>
  <si>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</si>
  <si>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</si>
  <si>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</si>
  <si>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</si>
  <si>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</si>
  <si>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</si>
  <si>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</si>
  <si>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</si>
  <si>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</si>
  <si>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</si>
  <si>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</si>
  <si>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</si>
  <si>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</si>
  <si>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</si>
  <si>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</si>
  <si>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</si>
  <si>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</si>
  <si>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</si>
  <si>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</si>
  <si>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</si>
  <si>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</si>
  <si>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</si>
  <si>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</si>
  <si>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</si>
  <si>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</si>
  <si>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</si>
  <si>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</si>
  <si>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</si>
  <si>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</si>
  <si>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</si>
  <si>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</si>
  <si>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</si>
  <si>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</si>
  <si>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</si>
  <si>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</si>
  <si>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</si>
  <si>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</si>
  <si>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</si>
  <si>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</si>
  <si>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</si>
  <si>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</si>
  <si>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</si>
  <si>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</si>
  <si>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</si>
  <si>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</si>
  <si>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</si>
  <si>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</si>
  <si>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</si>
  <si>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</si>
  <si>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</si>
  <si>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</si>
  <si>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</si>
  <si>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</si>
  <si>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</si>
  <si>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</si>
  <si>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</si>
  <si>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</si>
  <si>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</si>
  <si>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</si>
  <si>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</si>
  <si>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</si>
  <si>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</si>
  <si>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</si>
  <si>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</si>
  <si>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</si>
  <si>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</si>
  <si>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</si>
  <si>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</si>
  <si>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</si>
  <si>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</si>
  <si>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</si>
  <si>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</si>
  <si>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</si>
  <si>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</si>
  <si>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</si>
  <si>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</si>
  <si>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</si>
  <si>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</si>
  <si>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</si>
  <si>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</si>
  <si>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</si>
  <si>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</si>
  <si>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</si>
  <si>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</si>
  <si>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</si>
  <si>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</si>
  <si>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</si>
  <si>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</si>
  <si>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</si>
  <si>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</si>
  <si>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</si>
  <si>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</si>
  <si>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</si>
  <si>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</si>
  <si>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</si>
  <si>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</si>
  <si>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</si>
  <si>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</si>
  <si>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</si>
  <si>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</si>
  <si>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</si>
  <si>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</si>
  <si>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</si>
  <si>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</si>
  <si>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</si>
  <si>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</si>
  <si>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</si>
  <si>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</si>
  <si>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</si>
  <si>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</si>
  <si>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</si>
  <si>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</si>
  <si>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</si>
  <si>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</si>
  <si>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</si>
  <si>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</si>
  <si>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</si>
  <si>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</si>
  <si>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</si>
  <si>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</si>
  <si>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</si>
  <si>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</si>
  <si>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</si>
  <si>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</si>
  <si>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</si>
  <si>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</si>
  <si>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</si>
  <si>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</si>
  <si>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</si>
  <si>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</si>
  <si>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</si>
  <si>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</si>
  <si>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</si>
  <si>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</si>
  <si>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</si>
  <si>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</si>
  <si>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</si>
  <si>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</si>
  <si>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</si>
  <si>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</si>
  <si>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</si>
  <si>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</si>
  <si>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</si>
  <si>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</si>
  <si>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</si>
  <si>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</si>
  <si>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</si>
  <si>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</si>
  <si>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</si>
  <si>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</si>
  <si>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</si>
  <si>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</si>
  <si>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</si>
  <si>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</si>
  <si>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</si>
  <si>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</si>
  <si>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</si>
  <si>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</si>
  <si>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</si>
  <si>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</si>
  <si>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</si>
  <si>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</si>
  <si>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</si>
  <si>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</si>
  <si>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</si>
  <si>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</si>
  <si>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</si>
  <si>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</si>
  <si>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</si>
  <si>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</si>
  <si>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</si>
  <si>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</si>
  <si>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</si>
  <si>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</si>
  <si>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</si>
  <si>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</si>
  <si>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</si>
  <si>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</si>
  <si>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</si>
  <si>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</si>
  <si>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</si>
  <si>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</si>
  <si>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</si>
  <si>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</si>
  <si>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</si>
  <si>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</si>
  <si>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</si>
  <si>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</si>
  <si>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</si>
  <si>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</si>
  <si>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</si>
  <si>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</si>
  <si>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</si>
  <si>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</si>
  <si>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</si>
  <si>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</si>
  <si>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</si>
  <si>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</si>
  <si>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</si>
  <si>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</si>
  <si>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</si>
  <si>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</si>
  <si>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</si>
  <si>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</si>
  <si>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</si>
  <si>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</si>
  <si>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</si>
  <si>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</si>
  <si>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</si>
  <si>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</si>
  <si>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</si>
  <si>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</si>
  <si>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</si>
  <si>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</si>
  <si>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</si>
  <si>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</si>
  <si>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</si>
  <si>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</si>
  <si>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</si>
  <si>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</si>
  <si>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</si>
  <si>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</si>
  <si>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</si>
  <si>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</si>
  <si>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</si>
  <si>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</si>
  <si>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</si>
  <si>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</si>
  <si>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</si>
  <si>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</si>
  <si>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</si>
  <si>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</si>
  <si>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</si>
  <si>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</si>
  <si>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</si>
  <si>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</si>
  <si>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</si>
  <si>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</si>
  <si>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</si>
  <si>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</si>
  <si>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</si>
  <si>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</si>
  <si>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</si>
  <si>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</si>
  <si>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</si>
  <si>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</si>
  <si>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</si>
  <si>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</si>
  <si>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</si>
  <si>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</si>
  <si>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</si>
  <si>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</si>
  <si>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</si>
  <si>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</si>
  <si>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</si>
  <si>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</si>
  <si>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</si>
  <si>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</si>
  <si>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</si>
  <si>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</si>
  <si>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</si>
  <si>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</si>
  <si>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</si>
  <si>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</si>
  <si>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</si>
  <si>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</si>
  <si>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</si>
  <si>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</si>
  <si>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</si>
  <si>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</si>
  <si>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</si>
  <si>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</si>
  <si>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</si>
  <si>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</si>
  <si>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</si>
  <si>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</si>
  <si>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</si>
  <si>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</si>
  <si>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</si>
  <si>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</si>
  <si>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</si>
  <si>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</si>
  <si>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</si>
  <si>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</si>
  <si>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</si>
  <si>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</si>
  <si>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</si>
  <si>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</si>
  <si>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</si>
  <si>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</si>
  <si>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</si>
  <si>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</si>
  <si>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</si>
  <si>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</si>
  <si>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</si>
  <si>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</si>
  <si>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</si>
  <si>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</si>
  <si>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</si>
  <si>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</si>
  <si>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</si>
  <si>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</si>
  <si>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</si>
  <si>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</si>
  <si>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</si>
  <si>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</si>
  <si>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</si>
  <si>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</si>
  <si>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</si>
  <si>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</si>
  <si>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</si>
  <si>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</si>
  <si>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</si>
  <si>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</si>
  <si>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</si>
  <si>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</si>
  <si>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</si>
  <si>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</si>
  <si>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</si>
  <si>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</si>
  <si>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</si>
  <si>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</si>
  <si>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</si>
  <si>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</si>
  <si>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</si>
  <si>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</si>
  <si>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</si>
  <si>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</si>
  <si>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</si>
  <si>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</si>
  <si>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</si>
  <si>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</si>
  <si>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</si>
  <si>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</si>
  <si>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</si>
  <si>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</si>
  <si>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</si>
  <si>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</si>
  <si>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</si>
  <si>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</si>
  <si>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</si>
  <si>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</si>
  <si>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</si>
  <si>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</si>
  <si>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</si>
  <si>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</si>
  <si>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</si>
  <si>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</si>
  <si>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</si>
  <si>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</si>
  <si>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</si>
  <si>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</si>
  <si>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</si>
  <si>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</si>
  <si>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</si>
  <si>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</si>
  <si>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</si>
  <si>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</si>
  <si>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</si>
  <si>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</si>
  <si>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</si>
  <si>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</si>
  <si>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</si>
  <si>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</si>
  <si>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</si>
  <si>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</si>
  <si>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</si>
  <si>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</si>
  <si>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</si>
  <si>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</si>
  <si>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</si>
  <si>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</si>
  <si>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</si>
  <si>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</si>
  <si>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</si>
  <si>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</si>
  <si>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</si>
  <si>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</si>
  <si>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</si>
  <si>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</si>
  <si>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</si>
  <si>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</si>
  <si>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</si>
  <si>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</si>
  <si>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</si>
  <si>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</si>
  <si>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</si>
  <si>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</si>
  <si>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</si>
  <si>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</si>
  <si>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</si>
  <si>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</si>
  <si>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</si>
  <si>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</si>
  <si>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</si>
  <si>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</si>
  <si>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</si>
  <si>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</si>
  <si>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</si>
  <si>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</si>
  <si>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</si>
  <si>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</si>
  <si>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</si>
  <si>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</si>
  <si>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</si>
  <si>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</si>
  <si>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</si>
  <si>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</si>
  <si>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</si>
  <si>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</si>
  <si>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</si>
  <si>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</si>
  <si>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</si>
  <si>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</si>
  <si>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</si>
  <si>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</si>
  <si>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</si>
  <si>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</si>
  <si>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</si>
  <si>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</si>
  <si>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</si>
  <si>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</si>
  <si>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</si>
  <si>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</si>
  <si>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</si>
  <si>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</si>
  <si>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</si>
  <si>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</si>
  <si>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</si>
  <si>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</si>
  <si>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</si>
  <si>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</si>
  <si>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</si>
  <si>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</si>
  <si>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</si>
  <si>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</si>
  <si>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</si>
  <si>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</si>
  <si>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</si>
  <si>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</si>
  <si>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</si>
  <si>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</si>
  <si>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</si>
  <si>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</si>
  <si>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</si>
  <si>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</si>
  <si>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</si>
  <si>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</si>
  <si>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</si>
  <si>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</si>
  <si>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</si>
  <si>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</si>
  <si>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</si>
  <si>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</si>
  <si>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</si>
  <si>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</si>
  <si>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</si>
  <si>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</si>
  <si>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</si>
  <si>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</si>
  <si>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</si>
  <si>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</si>
  <si>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</si>
  <si>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</si>
  <si>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</si>
  <si>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</si>
  <si>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</si>
  <si>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</si>
  <si>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</si>
  <si>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</si>
  <si>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</si>
  <si>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</si>
  <si>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</si>
  <si>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</si>
  <si>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</si>
  <si>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</si>
  <si>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</si>
  <si>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</si>
  <si>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</si>
  <si>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</si>
  <si>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</si>
  <si>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</si>
  <si>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</si>
  <si>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</si>
  <si>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</si>
  <si>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</si>
  <si>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</si>
  <si>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</si>
  <si>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</si>
  <si>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</si>
  <si>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</si>
  <si>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</si>
  <si>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</si>
  <si>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</si>
  <si>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</si>
  <si>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</si>
  <si>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</si>
  <si>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</si>
  <si>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</si>
  <si>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</si>
  <si>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</si>
  <si>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</si>
  <si>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</si>
  <si>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</si>
  <si>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</si>
  <si>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</si>
  <si>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</si>
  <si>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</si>
  <si>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</si>
  <si>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</si>
  <si>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</si>
  <si>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</si>
  <si>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</si>
  <si>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</si>
  <si>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</si>
  <si>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</si>
  <si>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</si>
  <si>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</si>
  <si>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</si>
  <si>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</si>
  <si>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</si>
  <si>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</si>
  <si>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</si>
  <si>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</si>
  <si>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</si>
  <si>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</si>
  <si>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</si>
  <si>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</si>
  <si>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</si>
  <si>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</si>
  <si>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</si>
  <si>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</si>
  <si>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</si>
  <si>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</si>
  <si>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</si>
  <si>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</si>
  <si>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</si>
  <si>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</si>
  <si>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</si>
  <si>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</si>
  <si>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</si>
  <si>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</si>
  <si>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</si>
  <si>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</si>
  <si>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</si>
  <si>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</si>
  <si>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</si>
  <si>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</si>
  <si>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</si>
  <si>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</si>
  <si>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</si>
  <si>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</si>
  <si>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</si>
  <si>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</si>
  <si>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</si>
  <si>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</si>
  <si>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</si>
  <si>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</si>
  <si>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</si>
  <si>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</si>
  <si>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</si>
  <si>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</si>
  <si>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</si>
  <si>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</si>
  <si>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</si>
  <si>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</si>
  <si>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</si>
  <si>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</si>
  <si>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</si>
  <si>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</si>
  <si>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</si>
  <si>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</si>
  <si>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</si>
  <si>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</si>
  <si>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</si>
  <si>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</si>
  <si>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</si>
  <si>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</si>
  <si>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</si>
  <si>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</si>
  <si>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</si>
  <si>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</si>
  <si>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</si>
  <si>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</si>
  <si>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</si>
  <si>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</si>
  <si>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</si>
  <si>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</si>
  <si>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</si>
  <si>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</si>
  <si>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</si>
  <si>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</si>
  <si>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</si>
  <si>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</si>
  <si>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</si>
  <si>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</si>
  <si>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</si>
  <si>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</si>
  <si>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</si>
  <si>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</si>
  <si>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</si>
  <si>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</si>
  <si>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</si>
  <si>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</si>
  <si>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</si>
  <si>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</si>
  <si>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</si>
  <si>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</si>
  <si>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</si>
  <si>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</si>
  <si>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</si>
  <si>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</si>
  <si>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</si>
  <si>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</si>
  <si>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</si>
  <si>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</si>
  <si>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</si>
  <si>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</si>
  <si>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</si>
  <si>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</si>
  <si>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</si>
  <si>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</si>
  <si>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</si>
  <si>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</si>
  <si>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</si>
  <si>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</si>
  <si>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</si>
  <si>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</si>
  <si>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</si>
  <si>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</si>
  <si>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</si>
  <si>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</si>
  <si>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</si>
  <si>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</si>
  <si>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</si>
  <si>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</si>
  <si>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</si>
  <si>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</si>
  <si>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</si>
  <si>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</si>
  <si>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</si>
  <si>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</si>
  <si>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</si>
  <si>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</si>
  <si>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</si>
  <si>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</si>
  <si>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</si>
  <si>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</si>
  <si>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</si>
  <si>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</si>
  <si>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</si>
  <si>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</si>
  <si>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</si>
  <si>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</si>
  <si>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</si>
  <si>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</si>
  <si>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</si>
  <si>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</si>
  <si>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</si>
  <si>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</si>
  <si>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</si>
  <si>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</si>
  <si>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</si>
  <si>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</si>
  <si>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</si>
  <si>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</si>
  <si>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</si>
  <si>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</si>
  <si>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</si>
  <si>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</si>
  <si>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</si>
  <si>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</si>
  <si>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</si>
  <si>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</si>
  <si>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</si>
  <si>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</si>
  <si>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</si>
  <si>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</si>
  <si>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</si>
  <si>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</si>
  <si>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</si>
  <si>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</si>
  <si>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</si>
  <si>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</si>
  <si>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</si>
  <si>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</si>
  <si>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</si>
  <si>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</si>
  <si>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</si>
  <si>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</si>
  <si>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</si>
  <si>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</si>
  <si>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</si>
  <si>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</si>
  <si>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</si>
  <si>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</si>
  <si>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</si>
  <si>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</si>
  <si>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</si>
  <si>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</si>
  <si>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</si>
  <si>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</si>
  <si>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</si>
  <si>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</si>
  <si>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</si>
  <si>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</si>
  <si>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</si>
  <si>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</si>
  <si>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</si>
  <si>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</si>
  <si>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</si>
  <si>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</si>
  <si>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</si>
  <si>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</si>
  <si>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</si>
  <si>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</si>
  <si>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</si>
  <si>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</si>
  <si>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</si>
  <si>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</si>
  <si>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</si>
  <si>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</si>
  <si>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</si>
  <si>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</si>
  <si>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</si>
  <si>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</si>
  <si>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</si>
  <si>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</si>
  <si>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</si>
  <si>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</si>
  <si>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</si>
  <si>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</si>
  <si>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</si>
  <si>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</si>
  <si>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</si>
  <si>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</si>
  <si>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</si>
  <si>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</si>
  <si>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</si>
  <si>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</si>
  <si>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</si>
  <si>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</si>
  <si>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</si>
  <si>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</si>
  <si>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</si>
  <si>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</si>
  <si>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</si>
  <si>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</si>
  <si>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</si>
  <si>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</si>
  <si>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</si>
  <si>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</si>
  <si>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</si>
  <si>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</si>
  <si>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</si>
  <si>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</si>
  <si>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</si>
  <si>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</si>
  <si>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</si>
  <si>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</si>
  <si>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</si>
  <si>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</si>
  <si>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</si>
  <si>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</si>
  <si>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</si>
  <si>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</si>
  <si>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</si>
  <si>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</si>
  <si>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</si>
  <si>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</si>
  <si>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</si>
  <si>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</si>
  <si>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</si>
  <si>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</si>
  <si>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</si>
  <si>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</si>
  <si>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</si>
  <si>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</si>
  <si>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</si>
  <si>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</si>
  <si>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</si>
  <si>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</si>
  <si>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</si>
  <si>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</si>
  <si>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</si>
  <si>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</si>
  <si>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</si>
  <si>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</si>
  <si>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</si>
  <si>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</si>
  <si>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</si>
  <si>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</si>
  <si>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</si>
  <si>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</si>
  <si>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</si>
  <si>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</si>
  <si>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</si>
  <si>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</si>
  <si>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</si>
  <si>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</si>
  <si>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</si>
  <si>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</si>
  <si>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</si>
  <si>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</si>
  <si>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</si>
  <si>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</si>
  <si>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</si>
  <si>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</si>
  <si>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</si>
  <si>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</si>
  <si>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</si>
  <si>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</si>
  <si>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</si>
  <si>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</si>
  <si>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</si>
  <si>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</si>
  <si>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</si>
  <si>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</si>
  <si>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</si>
  <si>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</si>
  <si>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</si>
  <si>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</si>
  <si>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</si>
  <si>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</si>
  <si>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</si>
  <si>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</si>
  <si>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</si>
  <si>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</si>
  <si>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</si>
  <si>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</si>
  <si>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</si>
  <si>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</si>
  <si>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</si>
  <si>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</si>
  <si>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</si>
  <si>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</si>
  <si>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</si>
  <si>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</si>
  <si>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</si>
  <si>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</si>
  <si>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</si>
  <si>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</si>
  <si>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</si>
  <si>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</si>
  <si>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</si>
  <si>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</si>
  <si>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</si>
  <si>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</si>
  <si>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</si>
  <si>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</si>
  <si>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</si>
  <si>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</si>
  <si>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</si>
  <si>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</si>
  <si>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</si>
  <si>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</si>
  <si>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</si>
  <si>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</si>
  <si>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</si>
  <si>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</si>
  <si>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</si>
  <si>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</si>
  <si>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</si>
  <si>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</si>
  <si>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</si>
  <si>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</si>
  <si>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</si>
  <si>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</si>
  <si>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</si>
  <si>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</si>
  <si>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</si>
  <si>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</si>
  <si>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</si>
  <si>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</si>
  <si>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</si>
  <si>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</si>
  <si>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</si>
  <si>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</si>
  <si>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</si>
  <si>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</si>
  <si>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</si>
  <si>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</si>
  <si>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</si>
  <si>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</si>
  <si>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</si>
  <si>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</si>
  <si>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</si>
  <si>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</si>
  <si>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</si>
  <si>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</si>
  <si>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</si>
  <si>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</si>
  <si>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</si>
  <si>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</si>
  <si>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</si>
  <si>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</si>
  <si>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</si>
  <si>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</si>
  <si>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</si>
  <si>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</si>
  <si>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</si>
  <si>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</si>
  <si>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</si>
  <si>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</si>
  <si>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</si>
  <si>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</si>
  <si>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</si>
  <si>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</si>
  <si>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</si>
  <si>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</si>
  <si>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</si>
  <si>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</si>
  <si>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</si>
  <si>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</si>
  <si>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</si>
  <si>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</si>
  <si>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</si>
  <si>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</si>
  <si>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</si>
  <si>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</si>
  <si>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</si>
  <si>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</si>
  <si>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</si>
  <si>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</si>
  <si>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</si>
  <si>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</si>
  <si>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</si>
  <si>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</si>
  <si>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</si>
  <si>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</si>
  <si>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</si>
  <si>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</si>
  <si>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</si>
  <si>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</si>
  <si>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</si>
  <si>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</si>
  <si>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</si>
  <si>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</si>
  <si>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</si>
  <si>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</si>
  <si>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</si>
  <si>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</si>
  <si>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</si>
  <si>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</si>
  <si>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</si>
  <si>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</si>
  <si>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</si>
  <si>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</si>
  <si>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</si>
  <si>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</si>
  <si>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</si>
  <si>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</si>
  <si>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</si>
  <si>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</si>
  <si>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</si>
  <si>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</si>
  <si>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</si>
  <si>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</si>
  <si>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</si>
  <si>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</si>
  <si>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</si>
  <si>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</si>
  <si>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</si>
  <si>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</si>
  <si>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</si>
  <si>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</si>
  <si>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</si>
  <si>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</si>
  <si>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</si>
  <si>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</si>
  <si>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</si>
  <si>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</si>
  <si>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</si>
  <si>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</si>
  <si>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</si>
  <si>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</si>
  <si>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</si>
  <si>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</si>
  <si>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</si>
  <si>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</si>
  <si>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</si>
  <si>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</si>
  <si>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</si>
  <si>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</si>
  <si>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</si>
  <si>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</si>
  <si>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</si>
  <si>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</si>
  <si>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</si>
  <si>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</si>
  <si>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</si>
  <si>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</si>
  <si>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</si>
  <si>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</si>
  <si>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</si>
  <si>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</si>
  <si>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</si>
  <si>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</si>
  <si>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</si>
  <si>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</si>
  <si>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</si>
  <si>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</si>
  <si>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</si>
  <si>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</si>
  <si>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</si>
  <si>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</si>
  <si>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</si>
  <si>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</si>
  <si>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</si>
  <si>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</si>
  <si>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</si>
  <si>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</si>
  <si>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</si>
  <si>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</si>
  <si>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</si>
  <si>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</si>
  <si>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</si>
  <si>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</si>
  <si>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</si>
  <si>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</si>
  <si>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</si>
  <si>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</si>
  <si>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</si>
  <si>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</si>
  <si>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</si>
  <si>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</si>
  <si>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</si>
  <si>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</si>
  <si>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</si>
  <si>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</si>
  <si>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</si>
  <si>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</si>
  <si>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</si>
  <si>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</si>
  <si>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</si>
  <si>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</si>
  <si>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</si>
  <si>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</si>
  <si>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</si>
  <si>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</si>
  <si>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</si>
  <si>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</si>
  <si>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</si>
  <si>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</si>
  <si>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</si>
  <si>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</si>
  <si>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</si>
  <si>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</si>
  <si>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</si>
  <si>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</si>
  <si>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</si>
  <si>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</si>
  <si>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</si>
  <si>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</si>
  <si>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</si>
  <si>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</si>
  <si>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</si>
  <si>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</si>
  <si>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</si>
  <si>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</si>
  <si>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</si>
  <si>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</si>
  <si>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</si>
  <si>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</si>
  <si>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</si>
  <si>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</si>
  <si>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</si>
  <si>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</si>
  <si>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</si>
  <si>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</si>
  <si>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</si>
  <si>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</si>
  <si>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</si>
  <si>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</si>
  <si>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</si>
  <si>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</si>
  <si>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</si>
  <si>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</si>
  <si>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</si>
  <si>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</si>
  <si>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</si>
  <si>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</si>
  <si>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</si>
  <si>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</si>
  <si>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</si>
  <si>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</si>
  <si>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</si>
  <si>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</si>
  <si>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</si>
  <si>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</si>
  <si>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</si>
  <si>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</si>
  <si>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</si>
  <si>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</si>
  <si>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</si>
  <si>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</si>
  <si>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</si>
  <si>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</si>
  <si>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</si>
  <si>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</si>
  <si>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</si>
  <si>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</si>
  <si>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</si>
  <si>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</si>
  <si>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</si>
  <si>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</si>
  <si>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</si>
  <si>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</si>
  <si>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</si>
  <si>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</si>
  <si>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</si>
  <si>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</si>
  <si>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</si>
  <si>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</si>
  <si>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</si>
  <si>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</si>
  <si>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</si>
  <si>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</si>
  <si>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</si>
  <si>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</si>
  <si>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</si>
  <si>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</si>
  <si>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</si>
  <si>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</si>
  <si>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</si>
  <si>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</si>
  <si>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</si>
  <si>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</si>
  <si>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</si>
  <si>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</si>
  <si>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</si>
  <si>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</si>
  <si>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</si>
  <si>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</si>
  <si>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</si>
  <si>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</si>
  <si>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</si>
  <si>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</si>
  <si>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</si>
  <si>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</si>
  <si>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</si>
  <si>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</si>
  <si>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</si>
  <si>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</si>
  <si>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</si>
  <si>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</si>
  <si>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</si>
  <si>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</si>
  <si>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</si>
  <si>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</si>
  <si>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</si>
  <si>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</si>
  <si>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</si>
  <si>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</si>
  <si>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</si>
  <si>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</si>
  <si>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</si>
  <si>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</si>
  <si>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</si>
  <si>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</si>
  <si>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</si>
  <si>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</si>
  <si>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</si>
  <si>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</si>
  <si>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</si>
  <si>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</si>
  <si>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</si>
  <si>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</si>
  <si>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</si>
  <si>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</si>
  <si>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</si>
  <si>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</si>
  <si>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</si>
  <si>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</si>
  <si>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</si>
  <si>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</si>
  <si>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</si>
  <si>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</si>
  <si>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</si>
  <si>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</si>
  <si>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</si>
  <si>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</si>
  <si>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</si>
  <si>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</si>
  <si>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</si>
  <si>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</si>
  <si>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</si>
  <si>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</si>
  <si>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</si>
  <si>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</si>
  <si>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</si>
  <si>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</si>
  <si>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</si>
  <si>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</si>
  <si>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</si>
  <si>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</si>
  <si>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</si>
  <si>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</si>
  <si>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</si>
  <si>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</si>
  <si>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</si>
  <si>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</si>
  <si>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</si>
  <si>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</si>
  <si>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</si>
  <si>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</si>
  <si>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</si>
  <si>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</si>
  <si>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</si>
  <si>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</si>
  <si>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</si>
  <si>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</si>
  <si>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</si>
  <si>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</si>
  <si>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</si>
  <si>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</si>
  <si>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</si>
  <si>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</si>
  <si>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</si>
  <si>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</si>
  <si>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</si>
  <si>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</si>
  <si>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</si>
  <si>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</si>
  <si>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</si>
  <si>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</si>
  <si>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</si>
  <si>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</si>
  <si>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</si>
  <si>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</si>
  <si>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</si>
  <si>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</si>
  <si>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</si>
  <si>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</si>
  <si>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</si>
  <si>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</si>
  <si>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</si>
  <si>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</si>
  <si>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</si>
  <si>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</si>
  <si>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</si>
  <si>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</si>
  <si>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</si>
  <si>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</si>
  <si>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</si>
  <si>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</si>
  <si>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</si>
  <si>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</si>
  <si>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</si>
  <si>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</si>
  <si>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</si>
  <si>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</si>
  <si>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</si>
  <si>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</si>
  <si>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</si>
  <si>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</si>
  <si>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</si>
  <si>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</si>
  <si>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</si>
  <si>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</si>
  <si>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</si>
  <si>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</si>
  <si>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</si>
  <si>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</si>
  <si>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</si>
  <si>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</si>
  <si>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</si>
  <si>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</si>
  <si>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</si>
  <si>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</si>
  <si>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</si>
  <si>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</si>
  <si>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</si>
  <si>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</si>
  <si>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</si>
  <si>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</si>
  <si>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</si>
  <si>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</si>
  <si>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</si>
  <si>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</si>
  <si>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</si>
  <si>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</si>
  <si>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</si>
  <si>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</si>
  <si>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</si>
  <si>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</si>
  <si>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</si>
  <si>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</si>
  <si>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</si>
  <si>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</si>
  <si>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</si>
  <si>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</si>
  <si>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</si>
  <si>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</si>
  <si>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</si>
  <si>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</si>
  <si>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</si>
  <si>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</si>
  <si>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</si>
  <si>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</si>
  <si>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</si>
  <si>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</si>
  <si>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</si>
  <si>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</si>
  <si>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</si>
  <si>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</si>
  <si>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</si>
  <si>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</si>
  <si>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</si>
  <si>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</si>
  <si>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</si>
  <si>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</si>
  <si>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</si>
  <si>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</si>
  <si>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</si>
  <si>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</si>
  <si>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</si>
  <si>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</si>
  <si>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</si>
  <si>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</si>
  <si>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</si>
  <si>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</si>
  <si>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</si>
  <si>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</si>
  <si>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</si>
  <si>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</si>
  <si>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</si>
  <si>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</si>
  <si>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</si>
  <si>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</si>
  <si>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</si>
  <si>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</si>
  <si>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</si>
  <si>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</si>
  <si>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</si>
  <si>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</si>
  <si>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</si>
  <si>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</si>
  <si>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</si>
  <si>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</si>
  <si>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</si>
  <si>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</si>
  <si>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</si>
  <si>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</si>
  <si>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</si>
  <si>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</si>
  <si>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</si>
  <si>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</si>
  <si>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</si>
  <si>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</si>
  <si>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</si>
  <si>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</si>
  <si>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</si>
  <si>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</si>
  <si>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</si>
  <si>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</si>
  <si>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</si>
  <si>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</si>
  <si>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</si>
  <si>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</si>
  <si>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</si>
  <si>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</si>
  <si>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</si>
  <si>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</si>
  <si>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</si>
  <si>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</si>
  <si>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</si>
  <si>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</si>
  <si>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</si>
  <si>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</si>
  <si>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</si>
  <si>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</si>
  <si>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</si>
  <si>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</si>
  <si>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</si>
  <si>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</si>
  <si>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</si>
  <si>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</si>
  <si>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</si>
  <si>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</si>
  <si>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</si>
  <si>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</si>
  <si>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</si>
  <si>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</si>
  <si>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</si>
  <si>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</si>
  <si>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</si>
  <si>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</si>
  <si>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</si>
  <si>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</si>
  <si>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</si>
  <si>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</si>
  <si>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</si>
  <si>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</si>
  <si>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</si>
  <si>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</si>
  <si>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</si>
  <si>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</si>
  <si>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</si>
  <si>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</si>
  <si>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</si>
  <si>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</si>
  <si>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</si>
  <si>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</si>
  <si>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</si>
  <si>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</si>
  <si>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</si>
  <si>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</si>
  <si>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</si>
  <si>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</si>
  <si>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</si>
  <si>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</si>
  <si>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</si>
  <si>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</si>
  <si>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</si>
  <si>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</si>
  <si>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</si>
  <si>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</si>
  <si>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</si>
  <si>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</si>
  <si>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</si>
  <si>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</si>
  <si>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</si>
  <si>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</si>
  <si>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</si>
  <si>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</si>
  <si>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</si>
  <si>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</si>
  <si>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</si>
  <si>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</si>
  <si>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</si>
  <si>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</si>
  <si>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</si>
  <si>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</si>
  <si>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</si>
  <si>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</si>
  <si>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</si>
  <si>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</si>
  <si>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</si>
  <si>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</si>
  <si>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</si>
  <si>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</si>
  <si>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</si>
  <si>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</si>
  <si>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</si>
  <si>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</si>
  <si>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</si>
  <si>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</si>
  <si>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</si>
  <si>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</si>
  <si>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</si>
  <si>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</si>
  <si>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</si>
  <si>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</si>
  <si>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</si>
  <si>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</si>
  <si>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</si>
  <si>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</si>
  <si>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</si>
  <si>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</si>
  <si>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</si>
  <si>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</si>
  <si>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</si>
  <si>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</si>
  <si>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</si>
  <si>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</si>
  <si>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</si>
  <si>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</si>
  <si>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</si>
  <si>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</si>
  <si>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</si>
  <si>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</si>
  <si>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</si>
  <si>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</si>
  <si>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</si>
  <si>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</si>
  <si>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</si>
  <si>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</si>
  <si>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</si>
  <si>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</si>
  <si>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</si>
  <si>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</si>
  <si>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</si>
  <si>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</si>
  <si>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</si>
  <si>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</si>
  <si>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</si>
  <si>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</si>
  <si>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</si>
  <si>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</si>
  <si>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</si>
  <si>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</si>
  <si>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</si>
  <si>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</si>
  <si>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</si>
  <si>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</si>
  <si>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</si>
  <si>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</si>
  <si>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</si>
  <si>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</si>
  <si>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</si>
  <si>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</si>
  <si>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</si>
  <si>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</si>
  <si>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</si>
  <si>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</si>
  <si>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</si>
  <si>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</si>
  <si>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</si>
  <si>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</si>
  <si>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</si>
  <si>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</si>
  <si>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</si>
  <si>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</si>
  <si>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</si>
  <si>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</si>
  <si>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</si>
  <si>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</si>
  <si>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</si>
  <si>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</si>
  <si>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</si>
  <si>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</si>
  <si>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</si>
  <si>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</si>
  <si>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</si>
  <si>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</si>
  <si>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</si>
  <si>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</si>
  <si>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</si>
  <si>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</si>
  <si>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</si>
  <si>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</si>
  <si>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</si>
  <si>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</si>
  <si>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</si>
  <si>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</si>
  <si>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</si>
  <si>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</si>
  <si>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</si>
  <si>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</si>
  <si>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</si>
  <si>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</si>
  <si>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</si>
  <si>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</si>
  <si>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</si>
  <si>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</si>
  <si>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</si>
  <si>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</si>
  <si>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</si>
  <si>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</si>
  <si>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</si>
  <si>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</si>
  <si>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</si>
  <si>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</si>
  <si>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</si>
  <si>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</si>
  <si>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</si>
  <si>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</si>
  <si>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</si>
  <si>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</si>
  <si>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</si>
  <si>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</si>
  <si>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</si>
  <si>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</si>
  <si>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</si>
  <si>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</si>
  <si>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</si>
  <si>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</si>
  <si>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</si>
  <si>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</si>
  <si>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</si>
  <si>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</si>
  <si>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</si>
  <si>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</si>
  <si>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</si>
  <si>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</si>
  <si>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</si>
  <si>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</si>
  <si>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</si>
  <si>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</si>
  <si>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</si>
  <si>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</si>
  <si>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</si>
  <si>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</si>
  <si>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</si>
  <si>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</si>
  <si>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</si>
  <si>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</si>
  <si>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</si>
  <si>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</si>
  <si>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</si>
  <si>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</si>
  <si>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</si>
  <si>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</si>
  <si>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</si>
  <si>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</si>
  <si>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</si>
  <si>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</si>
  <si>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</si>
  <si>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</si>
  <si>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</si>
  <si>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</si>
  <si>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</si>
  <si>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</si>
  <si>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</si>
  <si>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</si>
  <si>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</si>
  <si>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</si>
  <si>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</si>
  <si>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</si>
  <si>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</si>
  <si>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</si>
  <si>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</si>
  <si>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</si>
  <si>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</si>
  <si>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</si>
  <si>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</si>
  <si>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</si>
  <si>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</si>
  <si>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</si>
  <si>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</si>
  <si>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</si>
  <si>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</si>
  <si>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</si>
  <si>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</si>
  <si>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</si>
  <si>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</si>
  <si>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</si>
  <si>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</si>
  <si>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</si>
  <si>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</si>
  <si>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</si>
  <si>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</si>
  <si>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</si>
  <si>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</si>
  <si>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</si>
  <si>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</si>
  <si>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</si>
  <si>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</si>
  <si>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</si>
  <si>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</si>
  <si>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</si>
  <si>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</si>
  <si>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</si>
  <si>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</si>
  <si>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</si>
  <si>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</si>
  <si>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</si>
  <si>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</si>
  <si>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</si>
  <si>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</si>
  <si>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</si>
  <si>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</si>
  <si>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</si>
  <si>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</si>
  <si>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</si>
  <si>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</si>
  <si>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</si>
  <si>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</si>
  <si>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</si>
  <si>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</si>
  <si>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</si>
  <si>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</si>
  <si>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</si>
  <si>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</si>
  <si>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</si>
  <si>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</si>
  <si>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</si>
  <si>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</si>
  <si>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</si>
  <si>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</si>
  <si>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</si>
  <si>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</si>
  <si>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</si>
  <si>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</si>
  <si>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</si>
  <si>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</si>
  <si>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</si>
  <si>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</si>
  <si>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</si>
  <si>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</si>
  <si>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</si>
  <si>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</si>
  <si>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</si>
  <si>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</si>
  <si>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</si>
  <si>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</si>
  <si>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</si>
  <si>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</si>
  <si>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</si>
  <si>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</si>
  <si>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</si>
  <si>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</si>
  <si>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</si>
  <si>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</si>
  <si>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</si>
  <si>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</si>
  <si>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</si>
  <si>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</si>
  <si>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</si>
  <si>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</si>
  <si>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</si>
  <si>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</si>
  <si>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</si>
  <si>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</si>
  <si>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</si>
  <si>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</si>
  <si>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</si>
  <si>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</si>
  <si>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</si>
  <si>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</si>
  <si>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</si>
  <si>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</si>
  <si>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</si>
  <si>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</si>
  <si>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</si>
  <si>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</si>
  <si>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</si>
  <si>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</si>
  <si>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</si>
  <si>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</si>
  <si>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</si>
  <si>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</si>
  <si>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</si>
  <si>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</si>
  <si>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</si>
  <si>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</si>
  <si>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</si>
  <si>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</si>
  <si>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</si>
  <si>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</si>
  <si>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</si>
  <si>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</si>
  <si>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</si>
  <si>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</si>
  <si>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</si>
  <si>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</si>
  <si>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</si>
  <si>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</si>
  <si>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</si>
  <si>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</si>
  <si>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</si>
  <si>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</si>
  <si>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</si>
  <si>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</si>
  <si>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</si>
  <si>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</si>
  <si>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</si>
  <si>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</si>
  <si>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</si>
  <si>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</si>
  <si>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</si>
  <si>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</si>
  <si>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</si>
  <si>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</si>
  <si>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</si>
  <si>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</si>
  <si>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</si>
  <si>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</si>
  <si>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</si>
  <si>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</si>
  <si>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</si>
  <si>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</si>
  <si>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</si>
  <si>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</si>
  <si>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</si>
  <si>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</si>
  <si>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</si>
  <si>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</si>
  <si>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</si>
  <si>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</si>
  <si>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</si>
  <si>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</si>
  <si>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</si>
  <si>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</si>
  <si>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</si>
  <si>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</si>
  <si>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</si>
  <si>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</si>
  <si>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</si>
  <si>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</si>
  <si>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</si>
  <si>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</si>
  <si>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</si>
  <si>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</si>
  <si>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</si>
  <si>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</si>
  <si>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</si>
  <si>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</si>
  <si>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</si>
  <si>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</si>
  <si>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</si>
  <si>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</si>
  <si>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</si>
  <si>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</si>
  <si>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</si>
  <si>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</si>
  <si>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</si>
  <si>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</si>
  <si>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</si>
  <si>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</si>
  <si>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</si>
  <si>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</si>
  <si>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</si>
  <si>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</si>
  <si>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</si>
  <si>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</si>
  <si>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</si>
  <si>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</si>
  <si>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</si>
  <si>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</si>
  <si>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</si>
  <si>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</si>
  <si>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</si>
  <si>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</si>
  <si>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</si>
  <si>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</si>
  <si>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</si>
  <si>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</si>
  <si>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</si>
  <si>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</si>
  <si>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</si>
  <si>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</si>
  <si>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</si>
  <si>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</si>
  <si>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</si>
  <si>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</si>
  <si>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</si>
  <si>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</si>
  <si>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</si>
  <si>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</si>
  <si>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</si>
  <si>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</si>
  <si>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</si>
  <si>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</si>
  <si>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</si>
  <si>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</si>
  <si>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</si>
  <si>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</si>
  <si>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</si>
  <si>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</si>
  <si>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</si>
  <si>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</si>
  <si>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</si>
  <si>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</si>
  <si>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</si>
  <si>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</si>
  <si>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</si>
  <si>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</si>
  <si>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</si>
  <si>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</si>
  <si>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</si>
  <si>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</si>
  <si>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</si>
  <si>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</si>
  <si>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</si>
  <si>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</si>
  <si>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</si>
  <si>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</si>
  <si>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</si>
  <si>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</si>
  <si>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</si>
  <si>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</si>
  <si>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</si>
  <si>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</si>
  <si>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</si>
  <si>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</si>
  <si>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</si>
  <si>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</si>
  <si>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</si>
  <si>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</si>
  <si>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</si>
  <si>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</si>
  <si>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</si>
  <si>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</si>
  <si>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</si>
  <si>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</si>
  <si>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</si>
  <si>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</si>
  <si>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</si>
  <si>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</si>
  <si>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</si>
  <si>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</si>
  <si>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</si>
  <si>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</si>
  <si>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</si>
  <si>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</si>
  <si>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</si>
  <si>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</si>
  <si>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</si>
  <si>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</si>
  <si>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</si>
  <si>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</si>
  <si>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</si>
  <si>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</si>
  <si>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</si>
  <si>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</si>
  <si>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</si>
  <si>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</si>
  <si>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</si>
  <si>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</si>
  <si>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</si>
  <si>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</si>
  <si>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</si>
  <si>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</si>
  <si>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</si>
  <si>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</si>
  <si>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</si>
  <si>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</si>
  <si>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</si>
  <si>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</si>
  <si>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</si>
  <si>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</si>
  <si>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</si>
  <si>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</si>
  <si>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</si>
  <si>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</si>
  <si>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</si>
  <si>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</si>
  <si>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</si>
  <si>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</si>
  <si>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</si>
  <si>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</si>
  <si>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</si>
  <si>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</si>
  <si>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</si>
  <si>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</si>
  <si>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</si>
  <si>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</si>
  <si>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</si>
  <si>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</si>
  <si>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</si>
  <si>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</si>
  <si>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</si>
  <si>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</si>
  <si>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</si>
  <si>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</si>
  <si>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</si>
  <si>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</si>
  <si>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</si>
  <si>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</si>
  <si>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</si>
  <si>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</si>
  <si>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</si>
  <si>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</si>
  <si>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</si>
  <si>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</si>
  <si>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</si>
  <si>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</si>
  <si>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</si>
  <si>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</si>
  <si>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</si>
  <si>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</si>
  <si>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</si>
  <si>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</si>
  <si>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</si>
  <si>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</si>
  <si>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</si>
  <si>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</si>
  <si>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</si>
  <si>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</si>
  <si>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</si>
  <si>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</si>
  <si>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</si>
  <si>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</si>
  <si>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</si>
  <si>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</si>
  <si>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</si>
  <si>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</si>
  <si>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</si>
  <si>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</si>
  <si>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</si>
  <si>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</si>
  <si>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</si>
  <si>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</si>
  <si>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</si>
  <si>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</si>
  <si>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</si>
  <si>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</si>
  <si>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</si>
  <si>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</si>
  <si>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</si>
  <si>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</si>
  <si>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</si>
  <si>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</si>
  <si>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</si>
  <si>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</si>
  <si>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</si>
  <si>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</si>
  <si>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</si>
  <si>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</si>
  <si>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</si>
  <si>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</si>
  <si>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</si>
  <si>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</si>
  <si>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</si>
  <si>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</si>
  <si>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</si>
  <si>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</si>
  <si>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</si>
  <si>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</si>
  <si>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</si>
  <si>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</si>
  <si>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</si>
  <si>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</si>
  <si>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</si>
  <si>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</si>
  <si>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</si>
  <si>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</si>
  <si>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</si>
  <si>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</si>
  <si>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</si>
  <si>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</si>
  <si>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</si>
  <si>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</si>
  <si>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</si>
  <si>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</si>
  <si>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</si>
  <si>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</si>
  <si>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</si>
  <si>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</si>
  <si>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</si>
  <si>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</si>
  <si>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</si>
  <si>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</si>
  <si>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</si>
  <si>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</si>
  <si>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</si>
  <si>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</si>
  <si>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</si>
  <si>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</si>
  <si>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</si>
  <si>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</si>
  <si>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</si>
  <si>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</si>
  <si>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</si>
  <si>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</si>
  <si>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</si>
  <si>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</si>
  <si>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</si>
  <si>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</si>
  <si>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</si>
  <si>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</si>
  <si>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</si>
  <si>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</si>
  <si>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</si>
  <si>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</si>
  <si>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</si>
  <si>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</si>
  <si>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</si>
  <si>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</si>
  <si>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</si>
  <si>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</si>
  <si>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</si>
  <si>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</si>
  <si>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</si>
  <si>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</si>
  <si>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</si>
  <si>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</si>
  <si>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</si>
  <si>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</si>
  <si>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</si>
  <si>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</si>
  <si>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</si>
  <si>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</si>
  <si>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</si>
  <si>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</si>
  <si>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</si>
  <si>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</si>
  <si>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</si>
  <si>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</si>
  <si>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</si>
  <si>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</si>
  <si>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</si>
  <si>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</si>
  <si>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</si>
  <si>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</si>
  <si>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</si>
  <si>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</si>
  <si>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</si>
  <si>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</si>
  <si>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</si>
  <si>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</si>
  <si>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</si>
  <si>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</si>
  <si>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</si>
  <si>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</si>
  <si>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</si>
  <si>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</si>
  <si>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</si>
  <si>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</si>
  <si>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</si>
  <si>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</si>
  <si>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</si>
  <si>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</si>
  <si>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</si>
  <si>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</si>
  <si>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</si>
  <si>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</si>
  <si>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</si>
  <si>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</si>
  <si>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</si>
  <si>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</si>
  <si>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</si>
  <si>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</si>
  <si>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</si>
  <si>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</si>
  <si>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</si>
  <si>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</si>
  <si>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</si>
  <si>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</si>
  <si>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</si>
  <si>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</si>
  <si>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</si>
  <si>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</si>
  <si>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</si>
  <si>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</si>
  <si>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</si>
  <si>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</si>
  <si>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</si>
  <si>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</si>
  <si>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</si>
  <si>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</si>
  <si>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</si>
  <si>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</si>
  <si>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</si>
  <si>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</si>
  <si>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</si>
  <si>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</si>
  <si>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</si>
  <si>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</si>
  <si>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</si>
  <si>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</si>
  <si>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</si>
  <si>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</si>
  <si>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</si>
  <si>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</si>
  <si>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</si>
  <si>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</si>
  <si>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</si>
  <si>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</si>
  <si>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</si>
  <si>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</si>
  <si>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</si>
  <si>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</si>
  <si>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</si>
  <si>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</si>
  <si>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</si>
  <si>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</si>
  <si>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</si>
  <si>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</si>
  <si>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</si>
  <si>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</si>
  <si>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</si>
  <si>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</si>
  <si>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</si>
  <si>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</si>
  <si>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</si>
  <si>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</si>
  <si>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</si>
  <si>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</si>
  <si>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</si>
  <si>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</si>
  <si>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</si>
  <si>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</si>
  <si>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</si>
  <si>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</si>
  <si>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</si>
  <si>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</si>
  <si>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</si>
  <si>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</si>
  <si>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</si>
  <si>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</si>
  <si>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</si>
  <si>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</si>
  <si>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</si>
  <si>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</si>
  <si>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</si>
  <si>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</si>
  <si>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</si>
  <si>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</si>
  <si>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</si>
  <si>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</si>
  <si>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</si>
  <si>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</si>
  <si>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</si>
  <si>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</si>
  <si>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</si>
  <si>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</si>
  <si>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</si>
  <si>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</si>
  <si>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</si>
  <si>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</si>
  <si>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</si>
  <si>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</si>
  <si>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</si>
  <si>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</si>
  <si>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</si>
  <si>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</si>
  <si>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</si>
  <si>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</si>
  <si>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</si>
  <si>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</si>
  <si>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</si>
  <si>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</si>
  <si>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</si>
  <si>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</si>
  <si>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</si>
  <si>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</si>
  <si>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</si>
  <si>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</si>
  <si>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</si>
  <si>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</si>
  <si>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</si>
  <si>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</si>
  <si>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</si>
  <si>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</si>
  <si>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</si>
  <si>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</si>
  <si>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</si>
  <si>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</si>
  <si>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</si>
  <si>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</si>
  <si>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</si>
  <si>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</si>
  <si>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</si>
  <si>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</si>
  <si>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</si>
  <si>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</si>
  <si>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</si>
  <si>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</si>
  <si>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</si>
  <si>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</si>
  <si>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</si>
  <si>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</si>
  <si>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</si>
  <si>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</si>
  <si>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</si>
  <si>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</si>
  <si>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</si>
  <si>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</si>
  <si>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</si>
  <si>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</si>
  <si>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</si>
  <si>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</si>
  <si>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</si>
  <si>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</si>
  <si>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</si>
  <si>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</si>
  <si>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</si>
  <si>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</si>
  <si>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</si>
  <si>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</si>
  <si>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</si>
  <si>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</si>
  <si>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</si>
  <si>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</si>
  <si>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</si>
  <si>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</si>
  <si>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</si>
  <si>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</si>
  <si>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</si>
  <si>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</si>
  <si>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</si>
  <si>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</si>
  <si>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</si>
  <si>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</si>
  <si>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</si>
  <si>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</si>
  <si>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</si>
  <si>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</si>
  <si>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</si>
  <si>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</si>
  <si>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</si>
  <si>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</si>
  <si>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</si>
  <si>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</si>
  <si>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</si>
  <si>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</si>
  <si>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</si>
  <si>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</si>
  <si>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</si>
  <si>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</si>
  <si>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</si>
  <si>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</si>
  <si>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</si>
  <si>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</si>
  <si>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</si>
  <si>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</si>
  <si>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</si>
  <si>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</si>
  <si>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</si>
  <si>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</si>
  <si>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</si>
  <si>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</si>
  <si>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</si>
  <si>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</si>
  <si>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</si>
  <si>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</si>
  <si>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</si>
  <si>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</si>
  <si>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</si>
  <si>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</si>
  <si>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</si>
  <si>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</si>
  <si>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</si>
  <si>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</si>
  <si>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</si>
  <si>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</si>
  <si>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</si>
  <si>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</si>
  <si>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</si>
  <si>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</si>
  <si>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</si>
  <si>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</si>
  <si>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</si>
  <si>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</si>
  <si>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</si>
  <si>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</si>
  <si>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</si>
  <si>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</si>
  <si>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</si>
  <si>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</si>
  <si>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</si>
  <si>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</si>
  <si>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</si>
  <si>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</si>
  <si>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</si>
  <si>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</si>
  <si>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</si>
  <si>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</si>
  <si>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</si>
  <si>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</si>
  <si>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</si>
  <si>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</si>
  <si>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</si>
  <si>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</si>
  <si>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</si>
  <si>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</si>
  <si>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</si>
  <si>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</si>
  <si>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</si>
  <si>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</si>
  <si>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</si>
  <si>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</si>
  <si>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</si>
  <si>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</si>
  <si>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</si>
  <si>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</si>
  <si>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</si>
  <si>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</si>
  <si>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</si>
  <si>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</si>
  <si>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</si>
  <si>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</si>
  <si>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</si>
  <si>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</si>
  <si>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</si>
  <si>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</si>
  <si>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</si>
  <si>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</si>
  <si>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</si>
  <si>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</si>
  <si>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</si>
  <si>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</si>
  <si>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</si>
  <si>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</si>
  <si>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</si>
  <si>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</si>
  <si>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</si>
  <si>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</si>
  <si>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</si>
  <si>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</si>
  <si>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</si>
  <si>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</si>
  <si>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</si>
  <si>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</si>
  <si>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</si>
  <si>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</si>
  <si>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</si>
  <si>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</si>
  <si>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</si>
  <si>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</si>
  <si>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</si>
  <si>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</si>
  <si>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</si>
  <si>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</si>
  <si>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</si>
  <si>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</si>
  <si>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</si>
  <si>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</si>
  <si>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</si>
  <si>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</si>
  <si>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</si>
  <si>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</si>
  <si>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</si>
  <si>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</si>
  <si>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</si>
  <si>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</si>
  <si>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</si>
  <si>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</si>
  <si>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</si>
  <si>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</si>
  <si>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</si>
  <si>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</si>
  <si>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</si>
  <si>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</si>
  <si>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</si>
  <si>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</si>
  <si>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</si>
  <si>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</si>
  <si>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</si>
  <si>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</si>
  <si>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</si>
  <si>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</si>
  <si>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</si>
  <si>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</si>
  <si>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</si>
  <si>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</si>
  <si>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</si>
  <si>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</si>
  <si>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</si>
  <si>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</si>
  <si>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</si>
  <si>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</si>
  <si>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</si>
  <si>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</si>
  <si>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</si>
  <si>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</si>
  <si>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</si>
  <si>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</si>
  <si>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</si>
  <si>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</si>
  <si>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</si>
  <si>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</si>
  <si>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</si>
  <si>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</si>
  <si>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</si>
  <si>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</si>
  <si>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</si>
  <si>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</si>
  <si>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</si>
  <si>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</si>
  <si>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</si>
  <si>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</si>
  <si>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</si>
  <si>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</si>
  <si>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</si>
  <si>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</si>
  <si>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</si>
  <si>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</si>
  <si>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</si>
  <si>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</si>
  <si>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</si>
  <si>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</si>
  <si>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</si>
  <si>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</si>
  <si>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</si>
  <si>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</si>
  <si>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</si>
  <si>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</si>
  <si>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</si>
  <si>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</si>
  <si>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</si>
  <si>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</si>
  <si>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</si>
  <si>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</si>
  <si>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</si>
  <si>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</si>
  <si>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</si>
  <si>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</si>
  <si>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</si>
  <si>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</si>
  <si>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</si>
  <si>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</si>
  <si>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</si>
  <si>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</si>
  <si>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</si>
  <si>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</si>
  <si>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</si>
  <si>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</si>
  <si>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</si>
  <si>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</si>
  <si>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</si>
  <si>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</si>
  <si>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</si>
  <si>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</si>
  <si>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</si>
  <si>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</si>
  <si>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</si>
  <si>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</si>
  <si>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</si>
  <si>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</si>
  <si>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</si>
  <si>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</si>
  <si>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</si>
  <si>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</si>
  <si>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</si>
  <si>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</si>
  <si>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</si>
  <si>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</si>
  <si>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</si>
  <si>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</si>
  <si>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</si>
  <si>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</si>
  <si>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</si>
  <si>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</si>
  <si>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</si>
  <si>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</si>
  <si>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</si>
  <si>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</si>
  <si>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</si>
  <si>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</si>
  <si>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</si>
  <si>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</si>
  <si>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</si>
  <si>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</si>
  <si>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</si>
  <si>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</si>
  <si>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</si>
  <si>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</si>
  <si>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</si>
  <si>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</si>
  <si>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</si>
  <si>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</si>
  <si>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</si>
  <si>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</si>
  <si>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</si>
  <si>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</si>
  <si>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</si>
  <si>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</si>
  <si>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</si>
  <si>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</si>
  <si>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</si>
  <si>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</si>
  <si>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</si>
  <si>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</si>
  <si>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</si>
  <si>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</si>
  <si>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</si>
  <si>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</si>
  <si>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</si>
  <si>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</si>
  <si>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</si>
  <si>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</si>
  <si>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</si>
  <si>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</si>
  <si>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</si>
  <si>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</si>
  <si>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</si>
  <si>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</si>
  <si>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</si>
  <si>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</si>
  <si>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</si>
  <si>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</si>
  <si>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</si>
  <si>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</si>
  <si>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</si>
  <si>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</si>
  <si>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</si>
  <si>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</si>
  <si>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</si>
  <si>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</si>
  <si>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</si>
  <si>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</si>
  <si>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</si>
  <si>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</si>
  <si>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</si>
  <si>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</si>
  <si>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</si>
  <si>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</si>
  <si>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</si>
  <si>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</si>
  <si>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</si>
  <si>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</si>
  <si>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</si>
  <si>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</si>
  <si>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</si>
  <si>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</si>
  <si>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</si>
  <si>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</si>
  <si>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</si>
  <si>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</si>
  <si>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</si>
  <si>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</si>
  <si>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</si>
  <si>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</si>
  <si>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</si>
  <si>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</si>
  <si>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</si>
  <si>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</si>
  <si>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</si>
  <si>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</si>
  <si>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</si>
  <si>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</si>
  <si>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</si>
  <si>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</si>
  <si>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</si>
  <si>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</si>
  <si>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</si>
  <si>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</si>
  <si>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</si>
  <si>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</si>
  <si>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</si>
  <si>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</si>
  <si>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</si>
  <si>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</si>
  <si>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</si>
  <si>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</si>
  <si>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</si>
  <si>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</si>
  <si>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</si>
  <si>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</si>
  <si>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</si>
  <si>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</si>
  <si>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</si>
  <si>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</si>
  <si>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</si>
  <si>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</si>
  <si>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</si>
  <si>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</si>
  <si>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</si>
  <si>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</si>
  <si>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</si>
  <si>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</si>
  <si>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</si>
  <si>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</si>
  <si>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</si>
  <si>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</si>
  <si>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</si>
  <si>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</si>
  <si>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</si>
  <si>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</si>
  <si>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</si>
  <si>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</si>
  <si>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</si>
  <si>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</si>
  <si>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</si>
  <si>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</si>
  <si>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</si>
  <si>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</si>
  <si>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</si>
  <si>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</si>
  <si>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</si>
  <si>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</si>
  <si>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</si>
  <si>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</si>
  <si>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</si>
  <si>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</si>
  <si>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</si>
  <si>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</si>
  <si>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</si>
  <si>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</si>
  <si>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</si>
  <si>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</si>
  <si>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</si>
  <si>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</si>
  <si>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</si>
  <si>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</si>
  <si>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</si>
  <si>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</si>
  <si>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</si>
  <si>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</si>
  <si>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</si>
  <si>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</si>
  <si>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</si>
  <si>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</si>
  <si>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</si>
  <si>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</si>
  <si>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</si>
  <si>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</si>
  <si>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</si>
  <si>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</si>
  <si>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</si>
  <si>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</si>
  <si>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</si>
  <si>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</si>
  <si>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</si>
  <si>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</si>
  <si>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</si>
  <si>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</si>
  <si>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</si>
  <si>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</si>
  <si>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</si>
  <si>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</si>
  <si>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</si>
  <si>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</si>
  <si>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</si>
  <si>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</si>
  <si>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</si>
  <si>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</si>
  <si>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</si>
  <si>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</si>
  <si>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</si>
  <si>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</si>
  <si>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</si>
  <si>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</si>
  <si>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</si>
  <si>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</si>
  <si>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</si>
  <si>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</si>
  <si>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</si>
  <si>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</si>
  <si>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</si>
  <si>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</si>
  <si>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</si>
  <si>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</si>
  <si>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</si>
  <si>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</si>
  <si>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</si>
  <si>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</si>
  <si>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</si>
  <si>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</si>
  <si>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</si>
  <si>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</si>
  <si>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</si>
  <si>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</si>
  <si>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</si>
  <si>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</si>
  <si>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</si>
  <si>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</si>
  <si>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</si>
  <si>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</si>
  <si>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</si>
  <si>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</si>
  <si>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</si>
  <si>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</si>
  <si>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</si>
  <si>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</si>
  <si>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</si>
  <si>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</si>
  <si>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</si>
  <si>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</si>
  <si>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</si>
  <si>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</si>
  <si>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</si>
  <si>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</si>
  <si>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</si>
  <si>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</si>
  <si>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</si>
  <si>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</si>
  <si>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</si>
  <si>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</si>
  <si>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</si>
  <si>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</si>
  <si>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</si>
  <si>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</si>
  <si>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</si>
  <si>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</si>
  <si>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</si>
  <si>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</si>
  <si>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</si>
  <si>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</si>
  <si>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</si>
  <si>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</si>
  <si>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</si>
  <si>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</si>
  <si>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</si>
  <si>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</si>
  <si>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</si>
  <si>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</si>
  <si>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</si>
  <si>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</si>
  <si>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</si>
  <si>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</si>
  <si>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</si>
  <si>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</si>
  <si>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</si>
  <si>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</si>
  <si>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</si>
  <si>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</si>
  <si>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</si>
  <si>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</si>
  <si>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</si>
  <si>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</si>
  <si>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</si>
  <si>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</si>
  <si>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</si>
  <si>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</si>
  <si>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</si>
  <si>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</si>
  <si>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</si>
  <si>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</si>
  <si>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</si>
  <si>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</si>
  <si>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</si>
  <si>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</si>
  <si>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</si>
  <si>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</si>
  <si>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</si>
  <si>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</si>
  <si>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</si>
  <si>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</si>
  <si>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</si>
  <si>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</si>
  <si>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</si>
  <si>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</si>
  <si>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</si>
  <si>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</si>
  <si>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</si>
  <si>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</si>
  <si>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</si>
  <si>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</si>
  <si>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</si>
  <si>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</si>
  <si>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</si>
  <si>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</si>
  <si>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</si>
  <si>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</si>
  <si>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</si>
  <si>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</si>
  <si>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</si>
  <si>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</si>
  <si>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</si>
  <si>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</si>
  <si>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</si>
  <si>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</si>
  <si>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</si>
  <si>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</si>
  <si>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</si>
  <si>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</si>
  <si>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</si>
  <si>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</si>
  <si>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</si>
  <si>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</si>
  <si>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</si>
  <si>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</si>
  <si>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</si>
  <si>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</si>
  <si>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</si>
  <si>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</si>
  <si>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</si>
  <si>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</si>
  <si>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</si>
  <si>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</si>
  <si>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</si>
  <si>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</si>
  <si>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</si>
  <si>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</si>
  <si>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</si>
  <si>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</si>
  <si>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</si>
  <si>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</si>
  <si>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</si>
  <si>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</si>
  <si>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</si>
  <si>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</si>
  <si>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</si>
  <si>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</si>
  <si>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</si>
  <si>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</si>
  <si>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</si>
  <si>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</si>
  <si>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</si>
  <si>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</si>
  <si>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</si>
  <si>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</si>
  <si>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</si>
  <si>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</si>
  <si>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</si>
  <si>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</si>
  <si>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</si>
  <si>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</si>
  <si>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</si>
  <si>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</si>
  <si>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</si>
  <si>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</si>
  <si>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</si>
  <si>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</si>
  <si>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</si>
  <si>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</si>
  <si>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</si>
  <si>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</si>
  <si>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</si>
  <si>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</si>
  <si>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</si>
  <si>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</si>
  <si>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</si>
  <si>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</si>
  <si>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</si>
  <si>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</si>
  <si>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</si>
  <si>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</si>
  <si>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</si>
  <si>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</si>
  <si>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</si>
  <si>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</si>
  <si>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</si>
  <si>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</si>
  <si>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</si>
  <si>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</si>
  <si>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</si>
  <si>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</si>
  <si>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</si>
  <si>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</si>
  <si>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</si>
  <si>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</si>
  <si>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</si>
  <si>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</si>
  <si>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</si>
  <si>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</si>
  <si>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</si>
  <si>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</si>
  <si>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</si>
  <si>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</si>
  <si>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</si>
  <si>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</si>
  <si>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</si>
  <si>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</si>
  <si>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</si>
  <si>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</si>
  <si>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</si>
  <si>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</si>
  <si>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</si>
  <si>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</si>
  <si>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</si>
  <si>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</si>
  <si>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</si>
  <si>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</si>
  <si>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</si>
  <si>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</si>
  <si>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</si>
  <si>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</si>
  <si>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</si>
  <si>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</si>
  <si>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</si>
  <si>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</si>
  <si>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</si>
  <si>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</si>
  <si>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</si>
  <si>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</si>
  <si>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</si>
  <si>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</si>
  <si>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</si>
  <si>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</si>
  <si>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</si>
  <si>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</si>
  <si>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</si>
  <si>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</si>
  <si>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</si>
  <si>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</si>
  <si>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</si>
  <si>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</si>
  <si>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</si>
  <si>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</si>
  <si>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</si>
  <si>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</si>
  <si>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</si>
  <si>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</si>
  <si>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</si>
  <si>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</si>
  <si>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</si>
  <si>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</si>
  <si>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</si>
  <si>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</si>
  <si>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</si>
  <si>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</si>
  <si>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</si>
  <si>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</si>
  <si>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</si>
  <si>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</si>
  <si>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</si>
  <si>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</si>
  <si>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</si>
  <si>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</si>
  <si>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</si>
  <si>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</si>
  <si>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</si>
  <si>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</si>
  <si>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</si>
  <si>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</si>
  <si>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</si>
  <si>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</si>
  <si>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</si>
  <si>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</si>
  <si>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</si>
  <si>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</si>
  <si>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</si>
  <si>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</si>
  <si>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</si>
  <si>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</si>
  <si>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</si>
  <si>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</si>
  <si>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</si>
  <si>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</si>
  <si>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</si>
  <si>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</si>
  <si>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</si>
  <si>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</si>
  <si>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</si>
  <si>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</si>
  <si>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</si>
  <si>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</si>
  <si>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</si>
  <si>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</si>
  <si>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</si>
  <si>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</si>
  <si>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</si>
  <si>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</si>
  <si>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</si>
  <si>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</si>
  <si>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</si>
  <si>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</si>
  <si>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</si>
  <si>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</si>
  <si>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</si>
  <si>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</si>
  <si>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</si>
  <si>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</si>
  <si>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</si>
  <si>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</si>
  <si>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</si>
  <si>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</si>
  <si>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</si>
  <si>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</si>
  <si>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</si>
  <si>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</si>
  <si>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</si>
  <si>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</si>
  <si>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</si>
  <si>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</si>
  <si>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</si>
  <si>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</si>
  <si>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</si>
  <si>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</si>
  <si>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</si>
  <si>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</si>
  <si>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</si>
  <si>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</si>
  <si>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</si>
  <si>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</si>
  <si>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</si>
  <si>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</si>
  <si>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</si>
  <si>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</si>
  <si>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</si>
  <si>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</si>
  <si>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</si>
  <si>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</si>
  <si>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</si>
  <si>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</si>
  <si>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</si>
  <si>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</si>
  <si>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</si>
  <si>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</si>
  <si>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</si>
  <si>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</si>
  <si>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</si>
  <si>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</si>
  <si>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</si>
  <si>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</si>
  <si>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</si>
  <si>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</si>
  <si>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</si>
  <si>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</si>
  <si>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</si>
  <si>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</si>
  <si>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</si>
  <si>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</si>
  <si>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</si>
  <si>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</si>
  <si>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</si>
  <si>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</si>
  <si>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</si>
  <si>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</si>
  <si>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</si>
  <si>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</si>
  <si>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</si>
  <si>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</si>
  <si>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</si>
  <si>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</si>
  <si>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</si>
  <si>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</si>
  <si>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</si>
  <si>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</si>
  <si>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</si>
  <si>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</si>
  <si>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</si>
  <si>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</si>
  <si>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</si>
  <si>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</si>
  <si>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</si>
  <si>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</si>
  <si>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</si>
  <si>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</si>
  <si>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</si>
  <si>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</si>
  <si>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</si>
  <si>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</si>
  <si>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</si>
  <si>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</si>
  <si>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</si>
  <si>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</si>
  <si>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</si>
  <si>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</si>
  <si>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</si>
  <si>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</si>
  <si>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</si>
  <si>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</si>
  <si>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</si>
  <si>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</si>
  <si>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</si>
  <si>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</si>
  <si>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</si>
  <si>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</si>
  <si>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</si>
  <si>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</si>
  <si>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</si>
  <si>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</si>
  <si>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</si>
  <si>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</si>
  <si>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</si>
  <si>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</si>
  <si>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</si>
  <si>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</si>
  <si>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</si>
  <si>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</si>
  <si>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</si>
  <si>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</si>
  <si>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</si>
  <si>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</si>
  <si>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</si>
  <si>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</si>
  <si>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</si>
  <si>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</si>
  <si>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</si>
  <si>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</si>
  <si>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</si>
  <si>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</si>
  <si>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</si>
  <si>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</si>
  <si>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</si>
  <si>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</si>
  <si>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</si>
  <si>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</si>
  <si>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</si>
  <si>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</si>
  <si>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</si>
  <si>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</si>
  <si>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</si>
  <si>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</si>
  <si>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</si>
  <si>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</si>
  <si>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</si>
  <si>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</si>
  <si>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</si>
  <si>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</si>
  <si>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</si>
  <si>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</si>
  <si>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</si>
  <si>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</si>
  <si>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</si>
  <si>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</si>
  <si>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</si>
  <si>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</si>
  <si>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</si>
  <si>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</si>
  <si>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</si>
  <si>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</si>
  <si>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</si>
  <si>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</si>
  <si>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</si>
  <si>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</si>
  <si>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</si>
  <si>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</si>
  <si>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</si>
  <si>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</si>
  <si>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</si>
  <si>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</si>
  <si>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</si>
  <si>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</si>
  <si>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</si>
  <si>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</si>
  <si>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</si>
  <si>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</si>
  <si>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</si>
  <si>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</si>
  <si>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</si>
  <si>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</si>
  <si>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</si>
  <si>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</si>
  <si>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</si>
  <si>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</si>
  <si>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</si>
  <si>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</si>
  <si>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</si>
  <si>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</si>
  <si>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</si>
  <si>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</si>
  <si>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</si>
  <si>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</si>
  <si>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</si>
  <si>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</si>
  <si>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</si>
  <si>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</si>
  <si>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</si>
  <si>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</si>
  <si>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</si>
  <si>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</si>
  <si>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</si>
  <si>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</si>
  <si>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</si>
  <si>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</si>
  <si>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</si>
  <si>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</si>
  <si>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</si>
  <si>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</si>
  <si>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</si>
  <si>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</si>
  <si>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</si>
  <si>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</si>
  <si>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</si>
  <si>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</si>
  <si>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</si>
  <si>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</si>
  <si>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</si>
  <si>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</si>
  <si>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</si>
  <si>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</si>
  <si>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</si>
  <si>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</si>
  <si>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</si>
  <si>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</si>
  <si>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</si>
  <si>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</si>
  <si>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</si>
  <si>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</si>
  <si>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</si>
  <si>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</si>
  <si>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</si>
  <si>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</si>
  <si>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</si>
  <si>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</si>
  <si>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</si>
  <si>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</si>
  <si>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</si>
  <si>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</si>
  <si>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</si>
  <si>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</si>
  <si>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</si>
  <si>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</si>
  <si>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</si>
  <si>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</si>
  <si>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</si>
  <si>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</si>
  <si>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</si>
  <si>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</si>
  <si>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</si>
  <si>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</si>
  <si>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</si>
  <si>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</si>
  <si>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</si>
  <si>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</si>
  <si>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</si>
  <si>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</si>
  <si>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</si>
  <si>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</si>
  <si>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</si>
  <si>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</si>
  <si>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</si>
  <si>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</si>
  <si>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</si>
  <si>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</si>
  <si>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</si>
  <si>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</si>
  <si>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</si>
  <si>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</si>
  <si>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</si>
  <si>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</si>
  <si>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</si>
  <si>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</si>
  <si>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</si>
  <si>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</si>
  <si>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</si>
  <si>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</si>
  <si>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</si>
  <si>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</si>
  <si>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</si>
  <si>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</si>
  <si>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</si>
  <si>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</si>
  <si>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</si>
  <si>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</si>
  <si>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</si>
  <si>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</si>
  <si>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</si>
  <si>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</si>
  <si>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</si>
  <si>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</si>
  <si>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</si>
  <si>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</si>
  <si>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</si>
  <si>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</si>
  <si>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</si>
  <si>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</si>
  <si>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</si>
  <si>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</si>
  <si>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</si>
  <si>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</si>
  <si>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</si>
  <si>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</si>
  <si>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</si>
  <si>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</si>
  <si>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</si>
  <si>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</si>
  <si>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</si>
  <si>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</si>
  <si>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</si>
  <si>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</si>
  <si>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</si>
  <si>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</si>
  <si>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</si>
  <si>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</si>
  <si>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</si>
  <si>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</si>
  <si>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</si>
  <si>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</si>
  <si>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</si>
  <si>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</si>
  <si>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</si>
  <si>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</si>
  <si>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</si>
  <si>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</si>
  <si>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</si>
  <si>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</si>
  <si>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</si>
  <si>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</si>
  <si>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</si>
  <si>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</si>
  <si>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</si>
  <si>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</si>
  <si>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</si>
  <si>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</si>
  <si>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</si>
  <si>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</si>
  <si>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</si>
  <si>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</si>
  <si>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</si>
  <si>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</si>
  <si>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</si>
  <si>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</si>
  <si>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</si>
  <si>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</si>
  <si>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</si>
  <si>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</si>
  <si>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</si>
  <si>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</si>
  <si>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</si>
  <si>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</si>
  <si>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</si>
  <si>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</si>
  <si>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</si>
  <si>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</si>
  <si>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</si>
  <si>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</si>
  <si>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</si>
  <si>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</si>
  <si>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</si>
  <si>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</si>
  <si>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</si>
  <si>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</si>
  <si>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</si>
  <si>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</si>
  <si>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</si>
  <si>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</si>
  <si>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</si>
  <si>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</si>
  <si>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</si>
  <si>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</si>
  <si>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</si>
  <si>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</si>
  <si>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</si>
  <si>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</si>
  <si>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</si>
  <si>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</si>
  <si>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</si>
  <si>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</si>
  <si>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</si>
  <si>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</si>
  <si>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</si>
  <si>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</si>
  <si>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</si>
  <si>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</si>
  <si>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</si>
  <si>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</si>
  <si>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</si>
  <si>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</si>
  <si>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</si>
  <si>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</si>
  <si>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</si>
  <si>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</si>
  <si>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</si>
  <si>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</si>
  <si>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</si>
  <si>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</si>
  <si>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</si>
  <si>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</si>
  <si>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</si>
  <si>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</si>
  <si>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</si>
  <si>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</si>
  <si>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</si>
  <si>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</si>
  <si>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</si>
  <si>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</si>
  <si>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</si>
  <si>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</si>
  <si>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</si>
  <si>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</si>
  <si>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</si>
  <si>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</si>
  <si>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</si>
  <si>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</si>
  <si>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</si>
  <si>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</si>
  <si>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</si>
  <si>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</si>
  <si>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</si>
  <si>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</si>
  <si>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</si>
  <si>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</si>
  <si>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</si>
  <si>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</si>
  <si>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</si>
  <si>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</si>
  <si>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</si>
  <si>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</si>
  <si>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</si>
  <si>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</si>
  <si>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</si>
  <si>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</si>
  <si>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</si>
  <si>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</si>
  <si>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</si>
  <si>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</si>
  <si>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</si>
  <si>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</si>
  <si>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</si>
  <si>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</si>
  <si>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</si>
  <si>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</si>
  <si>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</si>
  <si>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</si>
  <si>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</si>
  <si>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</si>
  <si>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</si>
  <si>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</si>
  <si>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</si>
  <si>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</si>
  <si>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</si>
  <si>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</si>
  <si>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</si>
  <si>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</si>
  <si>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</si>
  <si>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</si>
  <si>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</si>
  <si>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</si>
  <si>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</si>
  <si>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</si>
  <si>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</si>
  <si>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</si>
  <si>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</si>
  <si>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</si>
  <si>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</si>
  <si>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</si>
  <si>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</si>
  <si>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</si>
  <si>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</si>
  <si>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</si>
  <si>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</si>
  <si>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</si>
  <si>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</si>
  <si>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</si>
  <si>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</si>
  <si>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</si>
  <si>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</si>
  <si>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</si>
  <si>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</si>
  <si>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</si>
  <si>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</si>
  <si>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</si>
  <si>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</si>
  <si>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</si>
  <si>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</si>
  <si>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</si>
  <si>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</si>
  <si>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</si>
  <si>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</si>
  <si>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</si>
  <si>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</si>
  <si>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</si>
  <si>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</si>
  <si>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</si>
  <si>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</si>
  <si>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</si>
  <si>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</si>
  <si>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</si>
  <si>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</si>
  <si>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</si>
  <si>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</si>
  <si>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</si>
  <si>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</si>
  <si>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</si>
  <si>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</si>
  <si>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</si>
  <si>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</si>
  <si>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</si>
  <si>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</si>
  <si>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</si>
  <si>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</si>
  <si>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</si>
  <si>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</si>
  <si>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</si>
  <si>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</si>
  <si>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</si>
  <si>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</si>
  <si>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</si>
  <si>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</si>
  <si>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</si>
  <si>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</si>
  <si>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</si>
  <si>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</si>
  <si>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</si>
  <si>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</si>
  <si>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</si>
  <si>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</si>
  <si>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</si>
  <si>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</si>
  <si>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</si>
  <si>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</si>
  <si>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</si>
  <si>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</si>
  <si>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</si>
  <si>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</si>
  <si>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</si>
  <si>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</si>
  <si>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</si>
  <si>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</si>
  <si>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</si>
  <si>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</si>
  <si>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</si>
  <si>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</si>
  <si>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</si>
  <si>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</si>
  <si>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</si>
  <si>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</si>
  <si>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</si>
  <si>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</si>
  <si>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</si>
  <si>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</si>
  <si>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</si>
  <si>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</si>
  <si>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</si>
  <si>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</si>
  <si>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</si>
  <si>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</si>
  <si>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</si>
  <si>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</si>
  <si>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</si>
  <si>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</si>
  <si>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</si>
  <si>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</si>
  <si>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</si>
  <si>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</si>
  <si>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</si>
  <si>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</si>
  <si>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</si>
  <si>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</si>
  <si>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</si>
  <si>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</si>
  <si>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</si>
  <si>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</si>
  <si>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</si>
  <si>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</si>
  <si>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</si>
  <si>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</si>
  <si>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</si>
  <si>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</si>
  <si>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</si>
  <si>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</si>
  <si>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</si>
  <si>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</si>
  <si>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</si>
  <si>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</si>
  <si>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</si>
  <si>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</si>
  <si>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</si>
  <si>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</si>
  <si>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</si>
  <si>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</si>
  <si>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</si>
  <si>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</si>
  <si>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</si>
  <si>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</si>
  <si>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</si>
  <si>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</si>
  <si>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</si>
  <si>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</si>
  <si>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</si>
  <si>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</si>
  <si>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</si>
  <si>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</si>
  <si>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</si>
  <si>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</si>
  <si>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</si>
  <si>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</si>
  <si>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</si>
  <si>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</si>
  <si>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</si>
  <si>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</si>
  <si>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</si>
  <si>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</si>
  <si>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</si>
  <si>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</si>
  <si>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</si>
  <si>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</si>
  <si>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</si>
  <si>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</si>
  <si>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</si>
  <si>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</si>
  <si>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</si>
  <si>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</si>
  <si>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</si>
  <si>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</si>
  <si>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</si>
  <si>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</si>
  <si>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</si>
  <si>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</si>
  <si>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</si>
  <si>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</si>
  <si>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</si>
  <si>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</si>
  <si>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</si>
  <si>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</si>
  <si>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</si>
  <si>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</si>
  <si>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</si>
  <si>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</si>
  <si>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</si>
  <si>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</si>
  <si>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</si>
  <si>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</si>
  <si>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</si>
  <si>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</si>
  <si>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</si>
  <si>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</si>
  <si>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</si>
  <si>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</si>
  <si>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</si>
  <si>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</si>
  <si>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</si>
  <si>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</si>
  <si>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</si>
  <si>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</si>
  <si>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</si>
  <si>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</si>
  <si>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</si>
  <si>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</si>
  <si>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</si>
  <si>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</si>
  <si>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</si>
  <si>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</si>
  <si>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</si>
  <si>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</si>
  <si>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</si>
  <si>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</si>
  <si>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</si>
  <si>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</si>
  <si>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</si>
  <si>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</si>
  <si>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</si>
  <si>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</si>
  <si>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</si>
  <si>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</si>
  <si>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</si>
  <si>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</si>
  <si>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</si>
  <si>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</si>
  <si>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</si>
  <si>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</si>
  <si>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</si>
  <si>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</si>
  <si>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</si>
  <si>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</si>
  <si>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</si>
  <si>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</si>
  <si>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</si>
  <si>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</si>
  <si>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</si>
  <si>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</si>
  <si>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</si>
  <si>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</si>
  <si>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</si>
  <si>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</si>
  <si>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</si>
  <si>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</si>
  <si>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</si>
  <si>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</si>
  <si>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</si>
  <si>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</si>
  <si>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</si>
  <si>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</si>
  <si>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</si>
  <si>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</si>
  <si>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</si>
  <si>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</si>
  <si>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</si>
  <si>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</si>
  <si>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</si>
  <si>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</si>
  <si>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</si>
  <si>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</si>
  <si>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</si>
  <si>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</si>
  <si>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</si>
  <si>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</si>
  <si>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</si>
  <si>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</si>
  <si>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</si>
  <si>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</si>
  <si>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</si>
  <si>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</si>
  <si>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</si>
  <si>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</si>
  <si>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</si>
  <si>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</si>
  <si>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</si>
  <si>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</si>
  <si>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</si>
  <si>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</si>
  <si>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</si>
  <si>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</si>
  <si>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</si>
  <si>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</si>
  <si>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</si>
  <si>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</si>
  <si>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</si>
  <si>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</si>
  <si>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</si>
  <si>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</si>
  <si>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</si>
  <si>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</si>
  <si>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</si>
  <si>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</si>
  <si>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</si>
  <si>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</si>
  <si>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</si>
  <si>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</si>
  <si>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</si>
  <si>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</si>
  <si>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</si>
  <si>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</si>
  <si>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</si>
  <si>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</si>
  <si>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</si>
  <si>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</si>
  <si>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</si>
  <si>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</si>
  <si>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</si>
  <si>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</si>
  <si>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</si>
  <si>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</si>
  <si>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</si>
  <si>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</si>
  <si>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</si>
  <si>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</si>
  <si>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</si>
  <si>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</si>
  <si>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</si>
  <si>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</si>
  <si>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</si>
  <si>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</si>
  <si>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</si>
  <si>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</si>
  <si>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</si>
  <si>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</si>
  <si>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</si>
  <si>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</si>
  <si>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</si>
  <si>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</si>
  <si>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</si>
  <si>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</si>
  <si>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</si>
  <si>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</si>
  <si>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</si>
  <si>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</si>
  <si>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</si>
  <si>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</si>
  <si>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</si>
  <si>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</si>
  <si>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</si>
  <si>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</si>
  <si>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</si>
  <si>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</si>
  <si>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</si>
  <si>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</si>
  <si>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</si>
  <si>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</si>
  <si>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</si>
  <si>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</si>
  <si>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</si>
  <si>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</si>
  <si>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</si>
  <si>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</si>
  <si>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</si>
  <si>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</si>
  <si>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</si>
  <si>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</si>
  <si>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</si>
  <si>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</si>
  <si>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</si>
  <si>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</si>
  <si>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</si>
  <si>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</si>
  <si>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</si>
  <si>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</si>
  <si>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</si>
  <si>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</si>
  <si>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</si>
  <si>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</si>
  <si>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</si>
  <si>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</si>
  <si>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</si>
  <si>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</si>
  <si>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</si>
  <si>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</si>
  <si>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</si>
  <si>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</si>
  <si>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</si>
  <si>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</si>
  <si>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</si>
  <si>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</si>
  <si>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</si>
  <si>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</si>
  <si>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</si>
  <si>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</si>
  <si>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</si>
  <si>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</si>
  <si>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</si>
  <si>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</si>
  <si>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</si>
  <si>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</si>
  <si>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</si>
  <si>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</si>
  <si>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</si>
  <si>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</si>
  <si>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</si>
  <si>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</si>
  <si>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</si>
  <si>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</si>
  <si>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</si>
  <si>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</si>
  <si>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</si>
  <si>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</si>
  <si>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</si>
  <si>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</si>
  <si>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</si>
  <si>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</si>
  <si>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</si>
  <si>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</si>
  <si>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</si>
  <si>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</si>
  <si>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</si>
  <si>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</si>
  <si>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</si>
  <si>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</si>
  <si>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</si>
  <si>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</si>
  <si>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</si>
  <si>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</si>
  <si>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</si>
  <si>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</si>
  <si>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</si>
  <si>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</si>
  <si>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</si>
  <si>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</si>
  <si>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</si>
  <si>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</si>
  <si>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</si>
  <si>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</si>
  <si>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</si>
  <si>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</si>
  <si>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</si>
  <si>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</si>
  <si>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</si>
  <si>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</si>
  <si>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</si>
  <si>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</si>
  <si>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</si>
  <si>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</si>
  <si>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</si>
  <si>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</si>
  <si>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</si>
  <si>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</si>
  <si>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</si>
  <si>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</si>
  <si>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</si>
  <si>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</si>
  <si>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</si>
  <si>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</si>
  <si>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</si>
  <si>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</si>
  <si>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</si>
  <si>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</si>
  <si>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</si>
  <si>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</si>
  <si>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</si>
  <si>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</si>
  <si>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</si>
  <si>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</si>
  <si>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</si>
  <si>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</si>
  <si>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</si>
  <si>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</si>
  <si>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</si>
  <si>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</si>
  <si>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</si>
  <si>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</si>
  <si>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</si>
  <si>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</si>
  <si>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</si>
  <si>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</si>
  <si>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</si>
  <si>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</si>
  <si>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</si>
  <si>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</si>
  <si>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</si>
  <si>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</si>
  <si>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</si>
  <si>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</si>
  <si>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</si>
  <si>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</si>
  <si>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</si>
  <si>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</si>
  <si>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</si>
  <si>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</si>
  <si>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</si>
  <si>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</si>
  <si>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</si>
  <si>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</si>
  <si>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</si>
  <si>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</si>
  <si>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</si>
  <si>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</si>
  <si>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</si>
  <si>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</si>
  <si>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</si>
  <si>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</si>
  <si>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</si>
  <si>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</si>
  <si>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</si>
  <si>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</si>
  <si>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</si>
  <si>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</si>
  <si>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</si>
  <si>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</si>
  <si>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</si>
  <si>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</si>
  <si>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</si>
  <si>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</si>
  <si>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</si>
  <si>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</si>
  <si>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</si>
  <si>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</si>
  <si>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</si>
  <si>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</si>
  <si>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</si>
  <si>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</si>
  <si>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</si>
  <si>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</si>
  <si>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</si>
  <si>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</si>
  <si>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</si>
  <si>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</si>
  <si>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</si>
  <si>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</si>
  <si>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</si>
  <si>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</si>
  <si>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</si>
  <si>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</si>
  <si>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</si>
  <si>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</si>
  <si>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</si>
  <si>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</si>
  <si>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</si>
  <si>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</si>
  <si>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</si>
  <si>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</si>
  <si>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</si>
  <si>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</si>
  <si>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</si>
  <si>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</si>
  <si>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</si>
  <si>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</si>
  <si>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</si>
  <si>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</si>
  <si>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</si>
  <si>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</si>
  <si>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</si>
  <si>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</si>
  <si>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</si>
  <si>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</si>
  <si>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</si>
  <si>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</si>
  <si>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</si>
  <si>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</si>
  <si>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</si>
  <si>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</si>
  <si>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</si>
  <si>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</si>
  <si>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</si>
  <si>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</si>
  <si>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</si>
  <si>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</si>
  <si>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</si>
  <si>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</si>
  <si>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</si>
  <si>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</si>
  <si>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</si>
  <si>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</si>
  <si>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</si>
  <si>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</si>
  <si>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</si>
  <si>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</si>
  <si>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</si>
  <si>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</si>
  <si>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</si>
  <si>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</si>
  <si>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</si>
  <si>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</si>
  <si>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</si>
  <si>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</si>
  <si>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</si>
  <si>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</si>
  <si>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</si>
  <si>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</si>
  <si>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</si>
  <si>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</si>
  <si>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</si>
  <si>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</si>
  <si>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</si>
  <si>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</si>
  <si>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</si>
  <si>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</si>
  <si>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</si>
  <si>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</si>
  <si>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</si>
  <si>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</si>
  <si>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</si>
  <si>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</si>
  <si>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</si>
  <si>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</si>
  <si>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</si>
  <si>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</si>
  <si>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</si>
  <si>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</si>
  <si>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</si>
  <si>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</si>
  <si>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</si>
  <si>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</si>
  <si>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</si>
  <si>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</si>
  <si>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</si>
  <si>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</si>
  <si>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</si>
  <si>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</si>
  <si>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</si>
  <si>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</si>
  <si>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</si>
  <si>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</si>
  <si>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</si>
  <si>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</si>
  <si>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</si>
  <si>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</si>
  <si>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</si>
  <si>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</si>
  <si>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</si>
  <si>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</si>
  <si>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</si>
  <si>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</si>
  <si>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</si>
  <si>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</si>
  <si>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</si>
  <si>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</si>
  <si>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</si>
  <si>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</si>
  <si>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</si>
  <si>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</si>
  <si>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</si>
  <si>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</si>
  <si>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</si>
  <si>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</si>
  <si>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</si>
  <si>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</si>
  <si>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</si>
  <si>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</si>
  <si>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</si>
  <si>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</si>
  <si>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</si>
  <si>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</si>
  <si>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</si>
  <si>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</si>
  <si>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</si>
  <si>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</si>
  <si>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</si>
  <si>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</si>
  <si>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</si>
  <si>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</si>
  <si>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</si>
  <si>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</si>
  <si>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</si>
  <si>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</si>
  <si>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</si>
  <si>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</si>
  <si>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</si>
  <si>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</si>
  <si>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</si>
  <si>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</si>
  <si>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</si>
  <si>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</si>
  <si>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</si>
  <si>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</si>
  <si>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</si>
  <si>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</si>
  <si>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</si>
  <si>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</si>
  <si>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</si>
  <si>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</si>
  <si>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</si>
  <si>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</si>
  <si>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</si>
  <si>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</si>
  <si>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</si>
  <si>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</si>
  <si>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</si>
  <si>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</si>
  <si>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</si>
  <si>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</si>
  <si>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</si>
  <si>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</si>
  <si>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</si>
  <si>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</si>
  <si>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</si>
  <si>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</si>
  <si>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</si>
  <si>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</si>
  <si>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</si>
  <si>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</si>
  <si>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</si>
  <si>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</si>
  <si>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</si>
  <si>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</si>
  <si>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</si>
  <si>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</si>
  <si>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</si>
  <si>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</si>
  <si>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</si>
  <si>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</si>
  <si>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</si>
  <si>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</si>
  <si>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</si>
  <si>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</si>
  <si>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</si>
  <si>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</si>
  <si>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</si>
  <si>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</si>
  <si>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</si>
  <si>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</si>
  <si>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</si>
  <si>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</si>
  <si>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</si>
  <si>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</si>
  <si>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</si>
  <si>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</si>
  <si>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</si>
  <si>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</si>
  <si>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</si>
  <si>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</si>
  <si>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</si>
  <si>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</si>
  <si>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</si>
  <si>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</si>
  <si>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</si>
  <si>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</si>
  <si>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</si>
  <si>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</si>
  <si>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</si>
  <si>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</si>
  <si>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</si>
  <si>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</si>
  <si>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</si>
  <si>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</si>
  <si>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</si>
  <si>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</si>
  <si>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</si>
  <si>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</si>
  <si>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</si>
  <si>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</si>
  <si>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</si>
  <si>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</si>
  <si>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</si>
  <si>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</si>
  <si>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</si>
  <si>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</si>
  <si>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</si>
  <si>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</si>
  <si>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</si>
  <si>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</si>
  <si>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</si>
  <si>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</si>
  <si>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</si>
  <si>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</si>
  <si>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</si>
  <si>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</si>
  <si>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</si>
  <si>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</si>
  <si>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</si>
  <si>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</si>
  <si>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</si>
  <si>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</si>
  <si>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</si>
  <si>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</si>
  <si>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</si>
  <si>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</si>
  <si>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</si>
  <si>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</si>
  <si>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</si>
  <si>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</si>
  <si>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</si>
  <si>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</si>
  <si>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</si>
  <si>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</si>
  <si>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</si>
  <si>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</si>
  <si>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</si>
  <si>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</si>
  <si>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</si>
  <si>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</si>
  <si>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</si>
  <si>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</si>
  <si>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</si>
  <si>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</si>
  <si>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</si>
  <si>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</si>
  <si>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</si>
  <si>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</si>
  <si>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</si>
  <si>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</si>
  <si>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</si>
  <si>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</si>
  <si>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</si>
  <si>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</si>
  <si>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</si>
  <si>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</si>
  <si>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</si>
  <si>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</si>
  <si>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</si>
  <si>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</si>
  <si>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</si>
  <si>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</si>
  <si>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</si>
  <si>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</si>
  <si>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</si>
  <si>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</si>
  <si>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</si>
  <si>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</si>
  <si>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</si>
  <si>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</si>
  <si>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</si>
  <si>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</si>
  <si>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</si>
  <si>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</si>
  <si>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</si>
  <si>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</si>
  <si>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</si>
  <si>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</si>
  <si>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</si>
  <si>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</si>
  <si>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</si>
  <si>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</si>
  <si>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</si>
  <si>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</si>
  <si>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</si>
  <si>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</si>
  <si>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</si>
  <si>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</si>
  <si>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</si>
  <si>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</si>
  <si>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</si>
  <si>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</si>
  <si>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</si>
  <si>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</si>
  <si>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</si>
  <si>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</si>
  <si>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</si>
  <si>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</si>
  <si>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</si>
  <si>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</si>
  <si>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</si>
  <si>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</si>
  <si>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</si>
  <si>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</si>
  <si>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</si>
  <si>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</si>
  <si>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</si>
  <si>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</si>
  <si>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</si>
  <si>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</si>
  <si>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</si>
  <si>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</si>
  <si>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</si>
  <si>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</si>
  <si>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</si>
  <si>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</si>
  <si>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</si>
  <si>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</si>
  <si>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</si>
  <si>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</si>
  <si>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</si>
  <si>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</si>
  <si>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</si>
  <si>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</si>
  <si>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</si>
  <si>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</si>
  <si>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</si>
  <si>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</si>
  <si>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</si>
  <si>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</si>
  <si>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</si>
  <si>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</si>
  <si>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</si>
  <si>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</si>
  <si>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</si>
  <si>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</si>
  <si>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</si>
  <si>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</si>
  <si>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</si>
  <si>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</si>
  <si>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</si>
  <si>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</si>
  <si>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</si>
  <si>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</si>
  <si>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</si>
  <si>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</si>
  <si>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</si>
  <si>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</si>
  <si>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</si>
  <si>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</si>
  <si>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</si>
  <si>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</si>
  <si>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</si>
  <si>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</si>
  <si>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</si>
  <si>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</si>
  <si>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</si>
  <si>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</si>
  <si>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</si>
  <si>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</si>
  <si>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</si>
  <si>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</si>
  <si>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</si>
  <si>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</si>
  <si>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</si>
  <si>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</si>
  <si>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</si>
  <si>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</si>
  <si>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</si>
  <si>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</si>
  <si>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</si>
  <si>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</si>
  <si>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</si>
  <si>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</si>
  <si>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</si>
  <si>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</si>
  <si>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</si>
  <si>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</si>
  <si>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</si>
  <si>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</si>
  <si>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</si>
  <si>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</si>
  <si>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</si>
  <si>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</si>
  <si>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</si>
  <si>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</si>
  <si>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</si>
  <si>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</si>
  <si>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</si>
  <si>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</si>
  <si>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</si>
  <si>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</si>
  <si>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</si>
  <si>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</si>
  <si>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</si>
  <si>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</si>
  <si>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</si>
  <si>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</si>
  <si>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</si>
  <si>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</si>
  <si>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</si>
  <si>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</si>
  <si>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</si>
  <si>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</si>
  <si>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</si>
  <si>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</si>
  <si>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</si>
  <si>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</si>
  <si>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</si>
  <si>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</si>
  <si>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</si>
  <si>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</si>
  <si>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</si>
  <si>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</si>
  <si>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</si>
  <si>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</si>
  <si>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</si>
  <si>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</si>
  <si>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</si>
  <si>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</si>
  <si>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</si>
  <si>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</si>
  <si>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</si>
  <si>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</si>
  <si>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</si>
  <si>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</si>
  <si>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</si>
  <si>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</si>
  <si>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</si>
  <si>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</si>
  <si>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</si>
  <si>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</si>
  <si>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</si>
  <si>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</si>
  <si>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</si>
  <si>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</si>
  <si>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</si>
  <si>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</si>
  <si>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</si>
  <si>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</si>
  <si>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</si>
  <si>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</si>
  <si>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</si>
  <si>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</si>
  <si>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</si>
  <si>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</si>
  <si>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</si>
  <si>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</si>
  <si>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</si>
  <si>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</si>
  <si>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</si>
  <si>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</si>
  <si>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</si>
  <si>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</si>
  <si>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</si>
  <si>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</si>
  <si>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</si>
  <si>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</si>
  <si>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</si>
  <si>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</si>
  <si>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</si>
  <si>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</si>
  <si>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</si>
  <si>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</si>
  <si>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</si>
  <si>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</si>
  <si>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</si>
  <si>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</si>
  <si>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</si>
  <si>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</si>
  <si>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</si>
  <si>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</si>
  <si>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</si>
  <si>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</si>
  <si>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</si>
  <si>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</si>
  <si>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</si>
  <si>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</si>
  <si>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</si>
  <si>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</si>
  <si>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</si>
  <si>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</si>
  <si>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</si>
  <si>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</si>
  <si>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</si>
  <si>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</si>
  <si>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</si>
  <si>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</si>
  <si>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</si>
  <si>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</si>
  <si>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</si>
  <si>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</si>
  <si>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</si>
  <si>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</si>
  <si>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</si>
  <si>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</si>
  <si>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</si>
  <si>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</si>
  <si>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</si>
  <si>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</si>
  <si>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</si>
  <si>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</si>
  <si>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</si>
  <si>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</si>
  <si>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</si>
  <si>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</si>
  <si>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</si>
  <si>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</si>
  <si>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</si>
  <si>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</si>
  <si>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</si>
  <si>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</si>
  <si>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</si>
  <si>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</si>
  <si>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</si>
  <si>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</si>
  <si>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</si>
  <si>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</si>
  <si>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</si>
  <si>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</si>
  <si>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</si>
  <si>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</si>
  <si>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</si>
  <si>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</si>
  <si>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</si>
  <si>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</si>
  <si>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</si>
  <si>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</si>
  <si>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</si>
  <si>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</si>
  <si>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</si>
  <si>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</si>
  <si>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</si>
  <si>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</si>
  <si>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</si>
  <si>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</si>
  <si>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</si>
  <si>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</si>
  <si>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</si>
  <si>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</si>
  <si>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</si>
  <si>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</si>
  <si>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</si>
  <si>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</si>
  <si>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</si>
  <si>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</si>
  <si>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</si>
  <si>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</si>
  <si>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</si>
  <si>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</si>
  <si>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</si>
  <si>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</si>
  <si>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</si>
  <si>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</si>
  <si>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</si>
  <si>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</si>
  <si>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</si>
  <si>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</si>
  <si>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</si>
  <si>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</si>
  <si>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</si>
  <si>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</si>
  <si>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</si>
  <si>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</si>
  <si>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</si>
  <si>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</si>
  <si>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</si>
  <si>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</si>
  <si>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</si>
  <si>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</si>
  <si>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</si>
  <si>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</si>
  <si>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</si>
  <si>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</si>
  <si>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</si>
  <si>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</si>
  <si>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</si>
  <si>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</si>
  <si>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</si>
  <si>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</si>
  <si>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</si>
  <si>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</si>
  <si>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</si>
  <si>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</si>
  <si>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</si>
  <si>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</si>
  <si>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</si>
  <si>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</si>
  <si>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</si>
  <si>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</si>
  <si>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</si>
  <si>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</si>
  <si>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</si>
  <si>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</si>
  <si>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</si>
  <si>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</si>
  <si>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</si>
  <si>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</si>
  <si>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</si>
  <si>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</si>
  <si>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</si>
  <si>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</si>
  <si>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</si>
  <si>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</si>
  <si>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</si>
  <si>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</si>
  <si>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</si>
  <si>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</si>
  <si>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</si>
  <si>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</si>
  <si>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</si>
  <si>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</si>
  <si>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</si>
  <si>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</si>
  <si>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</si>
  <si>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</si>
  <si>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</si>
  <si>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</si>
  <si>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</si>
  <si>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</si>
  <si>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</si>
  <si>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</si>
  <si>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</si>
  <si>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</si>
  <si>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</si>
  <si>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</si>
  <si>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</si>
  <si>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</si>
  <si>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</si>
  <si>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</si>
  <si>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</si>
  <si>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</si>
  <si>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</si>
  <si>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</si>
  <si>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</si>
  <si>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</si>
  <si>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</si>
  <si>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</si>
  <si>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</si>
  <si>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</si>
  <si>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</si>
  <si>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</si>
  <si>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</si>
  <si>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</si>
  <si>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</si>
  <si>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</si>
  <si>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</si>
  <si>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</si>
  <si>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</si>
  <si>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</si>
  <si>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</si>
  <si>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</si>
  <si>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</si>
  <si>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</si>
  <si>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</si>
  <si>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</si>
  <si>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</si>
  <si>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</si>
  <si>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</si>
  <si>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</si>
  <si>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</si>
  <si>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</si>
  <si>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</si>
  <si>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</si>
  <si>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</si>
  <si>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</si>
  <si>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</si>
  <si>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</si>
  <si>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</si>
  <si>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</si>
  <si>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</si>
  <si>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</si>
  <si>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</si>
  <si>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</si>
  <si>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</si>
  <si>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</si>
  <si>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</si>
  <si>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</si>
  <si>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</si>
  <si>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</si>
  <si>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</si>
  <si>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</si>
  <si>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</si>
  <si>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</si>
  <si>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</si>
  <si>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</si>
  <si>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</si>
  <si>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</si>
  <si>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</si>
  <si>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</si>
  <si>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</si>
  <si>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</si>
  <si>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</si>
  <si>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</si>
  <si>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</si>
  <si>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</si>
  <si>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</si>
  <si>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</si>
  <si>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</si>
  <si>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</si>
  <si>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</si>
  <si>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</si>
  <si>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</si>
  <si>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</si>
  <si>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</si>
  <si>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</si>
  <si>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</si>
  <si>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</si>
  <si>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</si>
  <si>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</si>
  <si>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</si>
  <si>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</si>
  <si>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</si>
  <si>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</si>
  <si>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</si>
  <si>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</si>
  <si>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</si>
  <si>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</si>
  <si>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</si>
  <si>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</si>
  <si>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</si>
  <si>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</si>
  <si>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</si>
  <si>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</si>
  <si>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</si>
  <si>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</si>
  <si>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</si>
  <si>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</si>
  <si>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</si>
  <si>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</si>
  <si>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</si>
  <si>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</si>
  <si>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</si>
  <si>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</si>
  <si>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</si>
  <si>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</si>
  <si>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</si>
  <si>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</si>
  <si>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</si>
  <si>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</si>
  <si>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</si>
  <si>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</si>
  <si>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</si>
  <si>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</si>
  <si>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</si>
  <si>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</si>
  <si>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</si>
  <si>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</si>
  <si>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</si>
  <si>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</si>
  <si>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</si>
  <si>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</si>
  <si>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</si>
  <si>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</si>
  <si>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</si>
  <si>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</si>
  <si>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</si>
  <si>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</si>
  <si>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</si>
  <si>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</si>
  <si>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</si>
  <si>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</si>
  <si>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</si>
  <si>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</si>
  <si>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</si>
  <si>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</si>
  <si>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</si>
  <si>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</si>
  <si>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</si>
  <si>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</si>
  <si>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</si>
  <si>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</si>
  <si>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</si>
  <si>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</si>
  <si>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</si>
  <si>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</si>
  <si>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</si>
  <si>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</si>
  <si>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</si>
  <si>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</si>
  <si>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</si>
  <si>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</si>
  <si>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</si>
  <si>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</si>
  <si>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</si>
  <si>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</si>
  <si>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</si>
  <si>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</si>
  <si>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</si>
  <si>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</si>
  <si>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</si>
  <si>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</si>
  <si>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</si>
  <si>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</si>
  <si>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</si>
  <si>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</si>
  <si>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</si>
  <si>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</si>
  <si>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</si>
  <si>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</si>
  <si>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</si>
  <si>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</si>
  <si>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</si>
  <si>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</si>
  <si>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</si>
  <si>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</si>
  <si>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</si>
  <si>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</si>
  <si>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</si>
  <si>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</si>
  <si>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</si>
  <si>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</si>
  <si>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</si>
  <si>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</si>
  <si>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</si>
  <si>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</si>
  <si>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</si>
  <si>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</si>
  <si>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</si>
  <si>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</si>
  <si>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</si>
  <si>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</si>
  <si>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</si>
  <si>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</si>
  <si>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</si>
  <si>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</si>
  <si>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</si>
  <si>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</si>
  <si>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</si>
  <si>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</si>
  <si>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</si>
  <si>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</si>
  <si>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</si>
  <si>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</si>
  <si>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</si>
  <si>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</si>
  <si>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</si>
  <si>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</si>
  <si>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</si>
  <si>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</si>
  <si>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</si>
  <si>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</si>
  <si>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</si>
  <si>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</si>
  <si>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</si>
  <si>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</si>
  <si>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</si>
  <si>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</si>
  <si>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</si>
  <si>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</si>
  <si>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</si>
  <si>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</si>
  <si>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</si>
  <si>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</si>
  <si>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</si>
  <si>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</si>
  <si>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</si>
  <si>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</si>
  <si>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</si>
  <si>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</si>
  <si>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</si>
  <si>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</si>
  <si>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</si>
  <si>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</si>
  <si>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</si>
  <si>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</si>
  <si>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</si>
  <si>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</si>
  <si>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</si>
  <si>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</si>
  <si>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</si>
  <si>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</si>
  <si>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</si>
  <si>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</si>
  <si>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</si>
  <si>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</si>
  <si>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</si>
  <si>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</si>
  <si>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</si>
  <si>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</si>
  <si>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</si>
  <si>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</si>
  <si>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</si>
  <si>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</si>
  <si>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</si>
  <si>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</si>
  <si>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</si>
  <si>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</si>
  <si>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</si>
  <si>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</si>
  <si>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</si>
  <si>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</si>
  <si>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</si>
  <si>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</si>
  <si>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</si>
  <si>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</si>
  <si>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</si>
  <si>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</si>
  <si>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</si>
  <si>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</si>
  <si>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</si>
  <si>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</si>
  <si>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</si>
  <si>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</si>
  <si>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</si>
  <si>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</si>
  <si>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</si>
  <si>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</si>
  <si>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</si>
  <si>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</si>
  <si>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</si>
  <si>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</si>
  <si>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</si>
  <si>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</si>
  <si>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</si>
  <si>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</si>
  <si>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</si>
  <si>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</si>
  <si>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</si>
  <si>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</si>
  <si>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</si>
  <si>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</si>
  <si>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</si>
  <si>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</si>
  <si>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</si>
  <si>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</si>
  <si>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</si>
  <si>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</si>
  <si>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</si>
  <si>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</si>
  <si>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</si>
  <si>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</si>
  <si>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</si>
  <si>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</si>
  <si>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</si>
  <si>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</si>
  <si>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</si>
  <si>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</si>
  <si>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</si>
  <si>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</si>
  <si>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</si>
  <si>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</si>
  <si>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</si>
  <si>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</si>
  <si>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</si>
  <si>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</si>
  <si>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</si>
  <si>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</si>
  <si>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</si>
  <si>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</si>
  <si>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</si>
  <si>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</si>
  <si>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</si>
  <si>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</si>
  <si>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</si>
  <si>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</si>
  <si>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</si>
  <si>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</si>
  <si>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</si>
  <si>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</si>
  <si>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</si>
  <si>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</si>
  <si>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</si>
  <si>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</si>
  <si>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</si>
  <si>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</si>
  <si>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</si>
  <si>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</si>
  <si>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</si>
  <si>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</si>
  <si>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</si>
  <si>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</si>
  <si>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</si>
  <si>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</si>
  <si>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</si>
  <si>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</si>
  <si>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</si>
  <si>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</si>
  <si>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</si>
  <si>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</si>
  <si>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</si>
  <si>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</si>
  <si>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</si>
  <si>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</si>
  <si>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</si>
  <si>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</si>
  <si>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</si>
  <si>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</si>
  <si>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</si>
  <si>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</si>
  <si>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</si>
  <si>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</si>
  <si>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</si>
  <si>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</si>
  <si>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</si>
  <si>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</si>
  <si>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</si>
  <si>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</si>
  <si>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</si>
  <si>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</si>
  <si>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</si>
  <si>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</si>
  <si>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</si>
  <si>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</si>
  <si>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</si>
  <si>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</si>
  <si>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</si>
  <si>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</si>
  <si>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</si>
  <si>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</si>
  <si>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</si>
  <si>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</si>
  <si>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</si>
  <si>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</si>
  <si>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</si>
  <si>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</si>
  <si>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</si>
  <si>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</si>
  <si>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</si>
  <si>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</si>
  <si>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</si>
  <si>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</si>
  <si>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</si>
  <si>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</si>
  <si>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</si>
  <si>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</si>
  <si>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</si>
  <si>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</si>
  <si>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</si>
  <si>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</si>
  <si>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</si>
  <si>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</si>
  <si>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</si>
  <si>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</si>
  <si>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</si>
  <si>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</si>
  <si>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</si>
  <si>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</si>
  <si>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</si>
  <si>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</si>
  <si>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</si>
  <si>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</si>
  <si>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</si>
  <si>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</si>
  <si>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</si>
  <si>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</si>
  <si>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</si>
  <si>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</si>
  <si>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</si>
  <si>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</si>
  <si>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</si>
  <si>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</si>
  <si>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</si>
  <si>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</si>
  <si>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</si>
  <si>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</si>
  <si>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</si>
  <si>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</si>
  <si>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</si>
  <si>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</si>
  <si>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</si>
  <si>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</si>
  <si>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</si>
  <si>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</si>
  <si>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</si>
  <si>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</si>
  <si>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</si>
  <si>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</si>
  <si>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</si>
  <si>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</si>
  <si>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</si>
  <si>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</si>
  <si>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</si>
  <si>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</si>
  <si>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</si>
  <si>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</si>
  <si>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</si>
  <si>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</si>
  <si>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</si>
  <si>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</si>
  <si>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</si>
  <si>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</si>
  <si>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</si>
  <si>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</si>
  <si>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</si>
  <si>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</si>
  <si>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</si>
  <si>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</si>
  <si>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</si>
  <si>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</si>
  <si>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</si>
  <si>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</si>
  <si>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</si>
  <si>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</si>
  <si>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</si>
  <si>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</si>
  <si>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</si>
  <si>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</si>
  <si>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</si>
  <si>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</si>
  <si>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</si>
  <si>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</si>
  <si>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</si>
  <si>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</si>
  <si>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</si>
  <si>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</si>
  <si>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</si>
  <si>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</si>
  <si>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</si>
  <si>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</si>
  <si>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</si>
  <si>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</si>
  <si>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</si>
  <si>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</si>
  <si>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</si>
  <si>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</si>
  <si>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</si>
  <si>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</si>
  <si>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</si>
  <si>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</si>
  <si>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</si>
  <si>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</si>
  <si>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</si>
  <si>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</si>
  <si>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</si>
  <si>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</si>
  <si>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</si>
  <si>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</si>
  <si>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</si>
  <si>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</si>
  <si>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</si>
  <si>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</si>
  <si>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</si>
  <si>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</si>
  <si>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</si>
  <si>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</si>
  <si>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</si>
  <si>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</si>
  <si>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</si>
  <si>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</si>
  <si>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</si>
  <si>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</si>
  <si>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</si>
  <si>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</si>
  <si>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</si>
  <si>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</si>
  <si>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</si>
  <si>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</si>
  <si>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</si>
  <si>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</si>
  <si>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</si>
  <si>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</si>
  <si>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</si>
  <si>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</si>
  <si>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</si>
  <si>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</si>
  <si>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</si>
  <si>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</si>
  <si>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</si>
  <si>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</si>
  <si>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</si>
  <si>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</si>
  <si>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</si>
  <si>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</si>
  <si>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</si>
  <si>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</si>
  <si>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</si>
  <si>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</si>
  <si>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</si>
  <si>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</si>
  <si>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</si>
  <si>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</si>
  <si>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</si>
  <si>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</si>
  <si>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</si>
  <si>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</si>
  <si>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</si>
  <si>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</si>
  <si>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</si>
  <si>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</si>
  <si>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</si>
  <si>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</si>
  <si>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</si>
  <si>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</si>
  <si>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</si>
  <si>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</si>
  <si>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</si>
  <si>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</si>
  <si>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</si>
  <si>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</si>
  <si>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</si>
  <si>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</si>
  <si>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</si>
  <si>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</si>
  <si>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</si>
  <si>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</si>
  <si>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</si>
  <si>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</si>
  <si>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</si>
  <si>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</si>
  <si>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</si>
  <si>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</si>
  <si>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</si>
  <si>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</si>
  <si>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</si>
  <si>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</si>
  <si>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</si>
  <si>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</si>
  <si>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</si>
  <si>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</si>
  <si>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</si>
  <si>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</si>
  <si>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</si>
  <si>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</si>
  <si>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</si>
  <si>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</si>
  <si>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</si>
  <si>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</si>
  <si>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</si>
  <si>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</si>
  <si>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</si>
  <si>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</si>
  <si>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</si>
  <si>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</si>
  <si>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</si>
  <si>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</si>
  <si>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</si>
  <si>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</si>
  <si>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</si>
  <si>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</si>
  <si>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</si>
  <si>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</si>
  <si>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</si>
  <si>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</si>
  <si>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</si>
  <si>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</si>
  <si>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</si>
  <si>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</si>
  <si>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</si>
  <si>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</si>
  <si>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</si>
  <si>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</si>
  <si>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</si>
  <si>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</si>
  <si>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</si>
  <si>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</si>
  <si>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</si>
  <si>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</si>
  <si>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</si>
  <si>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</si>
  <si>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</si>
  <si>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</si>
  <si>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</si>
  <si>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</si>
  <si>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</si>
  <si>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</si>
  <si>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</si>
  <si>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</si>
  <si>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</si>
  <si>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</si>
  <si>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</si>
  <si>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</si>
  <si>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</si>
  <si>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</si>
  <si>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</si>
  <si>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</si>
  <si>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</si>
  <si>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</si>
  <si>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</si>
  <si>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</si>
  <si>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</si>
  <si>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</si>
  <si>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</si>
  <si>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</si>
  <si>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</si>
  <si>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</si>
  <si>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</si>
  <si>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</si>
  <si>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</si>
  <si>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</si>
  <si>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</si>
  <si>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</si>
  <si>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</si>
  <si>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</si>
  <si>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</si>
  <si>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</si>
  <si>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</si>
  <si>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</si>
  <si>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</si>
  <si>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</si>
  <si>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</si>
  <si>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</si>
  <si>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</si>
  <si>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</si>
  <si>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</si>
  <si>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</si>
  <si>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</si>
  <si>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</si>
  <si>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</si>
  <si>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</si>
  <si>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</si>
  <si>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</si>
  <si>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</si>
  <si>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</si>
  <si>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</si>
  <si>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</si>
  <si>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</si>
  <si>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</si>
  <si>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</si>
  <si>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</si>
  <si>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</si>
  <si>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</si>
  <si>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</si>
  <si>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</si>
  <si>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</si>
  <si>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</si>
  <si>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</si>
  <si>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</si>
  <si>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</si>
  <si>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</si>
  <si>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</si>
  <si>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</si>
  <si>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</si>
  <si>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</si>
  <si>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</si>
  <si>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</si>
  <si>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</si>
  <si>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</si>
  <si>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</si>
  <si>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</si>
  <si>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</si>
  <si>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</si>
  <si>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</si>
  <si>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</si>
  <si>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</si>
  <si>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</si>
  <si>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</si>
  <si>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</si>
  <si>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</si>
  <si>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</si>
  <si>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</si>
  <si>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</si>
  <si>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</si>
  <si>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</si>
  <si>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</si>
  <si>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</si>
  <si>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</si>
  <si>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</si>
  <si>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</si>
  <si>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</si>
  <si>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</si>
  <si>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</si>
  <si>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</si>
  <si>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</si>
  <si>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</si>
  <si>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</si>
  <si>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</si>
  <si>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</si>
  <si>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</si>
  <si>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</si>
  <si>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</si>
  <si>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</si>
  <si>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</si>
  <si>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</si>
  <si>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</si>
  <si>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</si>
  <si>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</si>
  <si>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</si>
  <si>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</si>
  <si>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</si>
  <si>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</si>
  <si>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</si>
  <si>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</si>
  <si>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</si>
  <si>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</si>
  <si>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</si>
  <si>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</si>
  <si>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</si>
  <si>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</si>
  <si>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</si>
  <si>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</si>
  <si>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</si>
  <si>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</si>
  <si>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</si>
  <si>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</si>
  <si>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</si>
  <si>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</si>
  <si>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</si>
  <si>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</si>
  <si>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</si>
  <si>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</si>
  <si>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</si>
  <si>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</si>
  <si>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</si>
  <si>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</si>
  <si>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</si>
  <si>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</si>
  <si>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</si>
  <si>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</si>
  <si>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</si>
  <si>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</si>
  <si>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</si>
  <si>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</si>
  <si>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</si>
  <si>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</si>
  <si>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</si>
  <si>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</si>
  <si>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</si>
  <si>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</si>
  <si>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</si>
  <si>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</si>
  <si>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</si>
  <si>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</si>
  <si>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</si>
  <si>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</si>
  <si>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</si>
  <si>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</si>
  <si>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</si>
  <si>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</si>
  <si>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</si>
  <si>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</si>
  <si>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</si>
  <si>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</si>
  <si>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</si>
  <si>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</si>
  <si>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</si>
  <si>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</si>
  <si>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</si>
  <si>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</si>
  <si>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</si>
  <si>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</si>
  <si>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</si>
  <si>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</si>
  <si>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</si>
  <si>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</si>
  <si>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</si>
  <si>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</si>
  <si>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</si>
  <si>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</si>
  <si>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</si>
  <si>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</si>
  <si>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</si>
  <si>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</si>
  <si>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</si>
  <si>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</si>
  <si>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</si>
  <si>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</si>
  <si>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</si>
  <si>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</si>
  <si>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</si>
  <si>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</si>
  <si>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</si>
  <si>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</si>
  <si>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</si>
  <si>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</si>
  <si>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</si>
  <si>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</si>
  <si>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</si>
  <si>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</si>
  <si>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</si>
  <si>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</si>
  <si>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</si>
  <si>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</si>
  <si>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</si>
  <si>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</si>
  <si>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</si>
  <si>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</si>
  <si>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</si>
  <si>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</si>
  <si>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</si>
  <si>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</si>
  <si>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</si>
  <si>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</si>
  <si>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</si>
  <si>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</si>
  <si>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</si>
  <si>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</si>
  <si>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</si>
  <si>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</si>
  <si>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</si>
  <si>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</si>
  <si>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</si>
  <si>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</si>
  <si>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</si>
  <si>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</si>
  <si>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</si>
  <si>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</si>
  <si>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</si>
  <si>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</si>
  <si>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</si>
  <si>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</si>
  <si>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</si>
  <si>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</si>
  <si>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</si>
  <si>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</si>
  <si>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</si>
  <si>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</si>
  <si>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</si>
  <si>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</si>
  <si>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</si>
  <si>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</si>
  <si>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</si>
  <si>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</si>
  <si>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</si>
  <si>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</si>
  <si>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</si>
  <si>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</si>
  <si>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</si>
  <si>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</si>
  <si>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</si>
  <si>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</si>
  <si>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</si>
  <si>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</si>
  <si>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</si>
  <si>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</si>
  <si>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</si>
  <si>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</si>
  <si>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</si>
  <si>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</si>
  <si>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</si>
  <si>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</si>
  <si>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</si>
  <si>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</si>
  <si>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</si>
  <si>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</si>
  <si>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</si>
  <si>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</si>
  <si>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</si>
  <si>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</si>
  <si>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</si>
  <si>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</si>
  <si>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</si>
  <si>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</si>
  <si>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</si>
  <si>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</si>
  <si>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</si>
  <si>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</si>
  <si>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</si>
  <si>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</si>
  <si>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</si>
  <si>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</si>
  <si>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</si>
  <si>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</si>
  <si>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</si>
  <si>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</si>
  <si>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</si>
  <si>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</si>
  <si>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</si>
  <si>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</si>
  <si>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</si>
  <si>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</si>
  <si>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</si>
  <si>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</si>
  <si>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</si>
  <si>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</si>
  <si>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</si>
  <si>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</si>
  <si>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</si>
  <si>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</si>
  <si>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</si>
  <si>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</si>
  <si>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</si>
  <si>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</si>
  <si>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</si>
  <si>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</si>
  <si>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</si>
  <si>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</si>
  <si>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</si>
  <si>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</si>
  <si>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</si>
  <si>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</si>
  <si>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</si>
  <si>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</si>
  <si>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</si>
  <si>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</si>
  <si>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</si>
  <si>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</si>
  <si>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</si>
  <si>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</si>
  <si>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</si>
  <si>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</si>
  <si>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</si>
  <si>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</si>
  <si>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</si>
  <si>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</si>
  <si>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</si>
  <si>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</si>
  <si>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</si>
  <si>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</si>
  <si>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</si>
  <si>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</si>
  <si>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</si>
  <si>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</si>
  <si>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</si>
  <si>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</si>
  <si>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</si>
  <si>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</si>
  <si>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</si>
  <si>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</si>
  <si>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</si>
  <si>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</si>
  <si>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</si>
  <si>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</si>
  <si>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</si>
  <si>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</si>
  <si>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</si>
  <si>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</si>
  <si>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</si>
  <si>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</si>
  <si>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</si>
  <si>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</si>
  <si>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</si>
  <si>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</si>
  <si>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</si>
  <si>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</si>
  <si>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</si>
  <si>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</si>
  <si>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</si>
  <si>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</si>
  <si>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</si>
  <si>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</si>
  <si>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</si>
  <si>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</si>
  <si>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</si>
  <si>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</si>
  <si>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</si>
  <si>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</si>
  <si>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</si>
  <si>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</si>
  <si>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</si>
  <si>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</si>
  <si>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</si>
  <si>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</si>
  <si>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</si>
  <si>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</si>
  <si>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</si>
  <si>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</si>
  <si>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</si>
  <si>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</si>
  <si>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</si>
  <si>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</si>
  <si>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</si>
  <si>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</si>
  <si>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</si>
  <si>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</si>
  <si>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</si>
  <si>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</si>
  <si>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</si>
  <si>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</si>
  <si>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</si>
  <si>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</si>
  <si>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</si>
  <si>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</si>
  <si>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</si>
  <si>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</si>
  <si>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</si>
  <si>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</si>
  <si>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</si>
  <si>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</si>
  <si>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</si>
  <si>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</si>
  <si>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</si>
  <si>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</si>
  <si>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</si>
  <si>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</si>
  <si>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</si>
  <si>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</si>
  <si>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</si>
  <si>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</si>
  <si>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</si>
  <si>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</si>
  <si>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</si>
  <si>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</si>
  <si>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</si>
  <si>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</si>
  <si>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</si>
  <si>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</si>
  <si>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</si>
  <si>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</si>
  <si>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</si>
  <si>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</si>
  <si>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</si>
  <si>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</si>
  <si>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</si>
  <si>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</si>
  <si>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</si>
  <si>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</si>
  <si>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</si>
  <si>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</si>
  <si>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</si>
  <si>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</si>
  <si>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</si>
  <si>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</si>
  <si>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</si>
  <si>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</si>
  <si>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</si>
  <si>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</si>
  <si>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</si>
  <si>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</si>
  <si>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</si>
  <si>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</si>
  <si>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</si>
  <si>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</si>
  <si>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</si>
  <si>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</si>
  <si>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</si>
  <si>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</si>
  <si>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</si>
  <si>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</si>
  <si>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</si>
  <si>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</si>
  <si>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</si>
  <si>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</si>
  <si>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</si>
  <si>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</si>
  <si>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</si>
  <si>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</si>
  <si>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</si>
  <si>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</si>
  <si>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</si>
  <si>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</si>
  <si>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</si>
  <si>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</si>
  <si>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</si>
  <si>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</si>
  <si>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</si>
  <si>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</si>
  <si>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</si>
  <si>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</si>
  <si>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</si>
  <si>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</si>
  <si>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</si>
  <si>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</si>
  <si>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</si>
  <si>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</si>
  <si>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</si>
  <si>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</si>
  <si>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</si>
  <si>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</si>
  <si>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</si>
  <si>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</si>
  <si>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</si>
  <si>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</si>
  <si>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</si>
  <si>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</si>
  <si>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</si>
  <si>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</si>
  <si>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</si>
  <si>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</si>
  <si>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</si>
  <si>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</si>
  <si>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</si>
  <si>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</si>
  <si>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</si>
  <si>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</si>
  <si>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</si>
  <si>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</si>
  <si>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</si>
  <si>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</si>
  <si>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</si>
  <si>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</si>
  <si>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</si>
  <si>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</si>
  <si>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</si>
  <si>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</si>
  <si>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</si>
  <si>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</si>
  <si>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</si>
  <si>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</si>
  <si>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</si>
  <si>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</si>
  <si>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</si>
  <si>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</si>
  <si>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</si>
  <si>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</si>
  <si>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</si>
  <si>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</si>
  <si>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</si>
  <si>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</si>
  <si>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</si>
  <si>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</si>
  <si>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</si>
  <si>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</si>
  <si>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</si>
  <si>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</si>
  <si>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</si>
  <si>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</si>
  <si>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</si>
  <si>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</si>
  <si>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</si>
  <si>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</si>
  <si>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</si>
  <si>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</si>
  <si>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</si>
  <si>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</si>
  <si>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</si>
  <si>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</si>
  <si>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</si>
  <si>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</si>
  <si>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</si>
  <si>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</si>
  <si>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</si>
  <si>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</si>
  <si>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</si>
  <si>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</si>
  <si>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</si>
  <si>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</si>
  <si>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</si>
  <si>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</si>
  <si>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</si>
  <si>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</si>
  <si>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</si>
  <si>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</si>
  <si>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</si>
  <si>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</si>
  <si>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</si>
  <si>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</si>
  <si>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</si>
  <si>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</si>
  <si>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</si>
  <si>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</si>
  <si>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</si>
  <si>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</si>
  <si>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</si>
  <si>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</si>
  <si>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</si>
  <si>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</si>
  <si>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</si>
  <si>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</si>
  <si>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</si>
  <si>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</si>
  <si>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</si>
  <si>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</si>
  <si>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</si>
  <si>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</si>
  <si>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</si>
  <si>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</si>
  <si>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</si>
  <si>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</si>
  <si>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</si>
  <si>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</si>
  <si>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</si>
  <si>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</si>
  <si>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</si>
  <si>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</si>
  <si>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</si>
  <si>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</si>
  <si>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</si>
  <si>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</si>
  <si>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</si>
  <si>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</si>
  <si>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</si>
  <si>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</si>
  <si>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</si>
  <si>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</si>
  <si>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</si>
  <si>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</si>
  <si>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</si>
  <si>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</si>
  <si>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</si>
  <si>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</si>
  <si>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</si>
  <si>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</si>
  <si>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</si>
  <si>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</si>
  <si>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</si>
  <si>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</si>
  <si>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</si>
  <si>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</si>
  <si>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</si>
  <si>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</si>
  <si>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</si>
  <si>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</si>
  <si>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</si>
  <si>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</si>
  <si>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</si>
  <si>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</si>
  <si>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</si>
  <si>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</si>
  <si>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</si>
  <si>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</si>
  <si>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</si>
  <si>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</si>
  <si>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</si>
  <si>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</si>
  <si>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</si>
  <si>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</si>
  <si>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</si>
  <si>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</si>
  <si>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</si>
  <si>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</si>
  <si>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</si>
  <si>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</si>
  <si>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</si>
  <si>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</si>
  <si>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</si>
  <si>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</si>
  <si>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</si>
  <si>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</si>
  <si>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</si>
  <si>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</si>
  <si>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</si>
  <si>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</si>
  <si>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</si>
  <si>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</si>
  <si>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</si>
  <si>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</si>
  <si>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</si>
  <si>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</si>
  <si>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</si>
  <si>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</si>
  <si>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</si>
  <si>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</si>
  <si>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</si>
  <si>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</si>
  <si>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</si>
  <si>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</si>
  <si>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</si>
  <si>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</si>
  <si>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</si>
  <si>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</si>
  <si>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</si>
  <si>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</si>
  <si>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</si>
  <si>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</si>
  <si>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</si>
  <si>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</si>
  <si>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</si>
  <si>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</si>
  <si>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</si>
  <si>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</si>
  <si>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</si>
  <si>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</si>
  <si>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</si>
  <si>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</si>
  <si>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</si>
  <si>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</si>
  <si>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</si>
  <si>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</si>
  <si>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</si>
  <si>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</si>
  <si>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</si>
  <si>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</si>
  <si>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</si>
  <si>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</si>
  <si>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</si>
  <si>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</si>
  <si>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</si>
  <si>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</si>
  <si>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</si>
  <si>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</si>
  <si>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</si>
  <si>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</si>
  <si>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</si>
  <si>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</si>
  <si>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</si>
  <si>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</si>
  <si>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</si>
  <si>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</si>
  <si>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</si>
  <si>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</si>
  <si>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</si>
  <si>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</si>
  <si>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</si>
  <si>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</si>
  <si>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</si>
  <si>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</si>
  <si>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</si>
  <si>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</si>
  <si>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</si>
  <si>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</si>
  <si>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</si>
  <si>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</si>
  <si>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</si>
  <si>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</si>
  <si>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</si>
  <si>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</si>
  <si>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</si>
  <si>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</si>
  <si>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</si>
  <si>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</si>
  <si>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</si>
  <si>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</si>
  <si>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</si>
  <si>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</si>
  <si>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</si>
  <si>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</si>
  <si>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</si>
  <si>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</si>
  <si>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</si>
  <si>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</si>
  <si>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</si>
  <si>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</si>
  <si>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</si>
  <si>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</si>
  <si>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</si>
  <si>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</si>
  <si>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</si>
  <si>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</si>
  <si>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</si>
  <si>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</si>
  <si>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</si>
  <si>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</si>
  <si>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</si>
  <si>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</si>
  <si>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</si>
  <si>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</si>
  <si>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</si>
  <si>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</si>
  <si>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</si>
  <si>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</si>
  <si>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</si>
  <si>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</si>
  <si>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</si>
  <si>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</si>
  <si>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</si>
  <si>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</si>
  <si>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</si>
  <si>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</si>
  <si>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</si>
  <si>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</si>
  <si>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</si>
  <si>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</si>
  <si>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</si>
  <si>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</si>
  <si>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</si>
  <si>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</si>
  <si>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</si>
  <si>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</si>
  <si>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</si>
  <si>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</si>
  <si>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</si>
  <si>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</si>
  <si>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</si>
  <si>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</si>
  <si>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</si>
  <si>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</si>
  <si>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</si>
  <si>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</si>
  <si>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</si>
  <si>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</si>
  <si>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</si>
  <si>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</si>
  <si>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</si>
  <si>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</si>
  <si>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</si>
  <si>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</si>
  <si>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</si>
  <si>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</si>
  <si>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</si>
  <si>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</si>
  <si>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</si>
  <si>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</si>
  <si>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</si>
  <si>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</si>
  <si>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</si>
  <si>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</si>
  <si>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</si>
  <si>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</si>
  <si>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</si>
  <si>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</si>
  <si>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</si>
  <si>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</si>
  <si>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</si>
  <si>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</si>
  <si>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</si>
  <si>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</si>
  <si>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</si>
  <si>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</si>
  <si>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</si>
  <si>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</si>
  <si>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</si>
  <si>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</si>
  <si>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</si>
  <si>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</si>
  <si>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</si>
  <si>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</si>
  <si>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</si>
  <si>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</si>
  <si>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</si>
  <si>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</si>
  <si>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</si>
  <si>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</si>
  <si>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</si>
  <si>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</si>
  <si>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</si>
  <si>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</si>
  <si>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</si>
  <si>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</si>
  <si>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</si>
  <si>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</si>
  <si>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</si>
  <si>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</si>
  <si>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</si>
  <si>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</si>
  <si>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</si>
  <si>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</si>
  <si>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</si>
  <si>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</si>
  <si>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</si>
  <si>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</si>
  <si>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</si>
  <si>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</si>
  <si>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</si>
  <si>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</si>
  <si>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</si>
  <si>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</si>
  <si>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</si>
  <si>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</si>
  <si>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</si>
  <si>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</si>
  <si>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</si>
  <si>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</si>
  <si>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</si>
  <si>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</si>
  <si>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</si>
  <si>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</si>
  <si>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</si>
  <si>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</si>
  <si>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</si>
  <si>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</si>
  <si>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</si>
  <si>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</si>
  <si>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</si>
  <si>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</si>
  <si>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</si>
  <si>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</si>
  <si>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</si>
  <si>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</si>
  <si>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</si>
  <si>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</si>
  <si>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</si>
  <si>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</si>
  <si>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</si>
  <si>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</si>
  <si>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</si>
  <si>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</si>
  <si>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</si>
  <si>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</si>
  <si>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</si>
  <si>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</si>
  <si>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</si>
  <si>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</si>
  <si>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</si>
  <si>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</si>
  <si>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</si>
  <si>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</si>
  <si>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</si>
  <si>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</si>
  <si>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</si>
  <si>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</si>
  <si>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</si>
  <si>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</si>
  <si>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</si>
  <si>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</si>
  <si>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</si>
  <si>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</si>
  <si>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</si>
  <si>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</si>
  <si>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</si>
  <si>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</si>
  <si>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</si>
  <si>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</si>
  <si>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</si>
  <si>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</si>
  <si>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</si>
  <si>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</si>
  <si>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</si>
  <si>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</si>
  <si>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</si>
  <si>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</si>
  <si>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</si>
  <si>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</si>
  <si>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</si>
  <si>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</si>
  <si>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</si>
  <si>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</si>
  <si>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</si>
  <si>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</si>
  <si>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</si>
  <si>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</si>
  <si>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</si>
  <si>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</si>
  <si>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</si>
  <si>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</si>
  <si>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</si>
  <si>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</si>
  <si>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</si>
  <si>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</si>
  <si>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</si>
  <si>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</si>
  <si>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</si>
  <si>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</si>
  <si>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</si>
  <si>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</si>
  <si>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</si>
  <si>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</si>
  <si>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</si>
  <si>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</si>
  <si>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</si>
  <si>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</si>
  <si>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</si>
  <si>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</si>
  <si>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</si>
  <si>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</si>
  <si>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</si>
  <si>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</si>
  <si>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</si>
  <si>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</si>
  <si>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</si>
  <si>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</si>
  <si>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</si>
  <si>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</si>
  <si>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</si>
  <si>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</si>
  <si>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</si>
  <si>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</si>
  <si>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</si>
  <si>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</si>
  <si>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</si>
  <si>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</si>
  <si>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</si>
  <si>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</si>
  <si>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</si>
  <si>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</si>
  <si>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</si>
  <si>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</si>
  <si>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</si>
  <si>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</si>
  <si>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</si>
  <si>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</si>
  <si>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</si>
  <si>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</si>
  <si>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</si>
  <si>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</si>
  <si>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</si>
  <si>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</si>
  <si>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</si>
  <si>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</si>
  <si>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</si>
  <si>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</si>
  <si>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</si>
  <si>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</si>
  <si>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</si>
  <si>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</si>
  <si>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</si>
  <si>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</si>
  <si>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</si>
  <si>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</si>
  <si>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</si>
  <si>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</si>
  <si>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</si>
  <si>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</si>
  <si>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</si>
  <si>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</si>
  <si>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</si>
  <si>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</si>
  <si>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</si>
  <si>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</si>
  <si>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</si>
  <si>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</si>
  <si>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</si>
  <si>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</si>
  <si>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</si>
  <si>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</si>
  <si>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</si>
  <si>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</si>
  <si>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</si>
  <si>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</si>
  <si>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</si>
  <si>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</si>
  <si>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</si>
  <si>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</si>
  <si>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</si>
  <si>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</si>
  <si>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</si>
  <si>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</si>
  <si>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</si>
  <si>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</si>
  <si>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</si>
  <si>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</si>
  <si>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</si>
  <si>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</si>
  <si>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</si>
  <si>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</si>
  <si>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</si>
  <si>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</si>
  <si>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</si>
  <si>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</si>
  <si>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</si>
  <si>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</si>
  <si>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</si>
  <si>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</si>
  <si>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</si>
  <si>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</si>
  <si>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</si>
  <si>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</si>
  <si>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</si>
  <si>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</si>
  <si>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</si>
  <si>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</si>
  <si>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</si>
  <si>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</si>
  <si>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</si>
  <si>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</si>
  <si>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</si>
  <si>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</si>
  <si>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</si>
  <si>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</si>
  <si>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</si>
  <si>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</si>
  <si>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</si>
  <si>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</si>
  <si>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</si>
  <si>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</si>
  <si>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</si>
  <si>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</si>
  <si>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</si>
  <si>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</si>
  <si>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</si>
  <si>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</si>
  <si>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</si>
  <si>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</si>
  <si>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</si>
  <si>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</si>
  <si>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</si>
  <si>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</si>
  <si>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</si>
  <si>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</si>
  <si>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</si>
  <si>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</si>
  <si>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</si>
  <si>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</si>
  <si>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</si>
  <si>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</si>
  <si>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</si>
  <si>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</si>
  <si>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</si>
  <si>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</si>
  <si>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</si>
  <si>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</si>
  <si>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</si>
  <si>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</si>
  <si>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</si>
  <si>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</si>
  <si>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</si>
  <si>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</si>
  <si>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</si>
  <si>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</si>
  <si>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</si>
  <si>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</si>
  <si>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</si>
  <si>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</si>
  <si>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</si>
  <si>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</si>
  <si>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</si>
  <si>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</si>
  <si>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</si>
  <si>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</si>
  <si>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</si>
  <si>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</si>
  <si>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</si>
  <si>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</si>
  <si>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</si>
  <si>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</si>
  <si>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</si>
  <si>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</si>
  <si>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</si>
  <si>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</si>
  <si>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</si>
  <si>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</si>
  <si>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</si>
  <si>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</si>
  <si>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</si>
  <si>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</si>
  <si>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</si>
  <si>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</si>
  <si>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</si>
  <si>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</si>
  <si>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</si>
  <si>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</si>
  <si>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</si>
  <si>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</si>
  <si>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</si>
  <si>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</si>
  <si>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</si>
  <si>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</si>
  <si>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</si>
  <si>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</si>
  <si>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</si>
  <si>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</si>
  <si>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</si>
  <si>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</si>
  <si>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</si>
  <si>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</si>
  <si>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</si>
  <si>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</si>
  <si>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</si>
  <si>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</si>
  <si>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</si>
  <si>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</si>
  <si>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</si>
  <si>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</si>
  <si>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</si>
  <si>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</si>
  <si>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</si>
  <si>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</si>
  <si>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</si>
  <si>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</si>
  <si>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</si>
  <si>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</si>
  <si>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</si>
  <si>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</si>
  <si>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</si>
  <si>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</si>
  <si>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</si>
  <si>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</si>
  <si>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</si>
  <si>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</si>
  <si>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</si>
  <si>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</si>
  <si>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</si>
  <si>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</si>
  <si>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</si>
  <si>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</si>
  <si>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</si>
  <si>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</si>
  <si>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</si>
  <si>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</si>
  <si>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</si>
  <si>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</si>
  <si>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</si>
  <si>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</si>
  <si>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</si>
  <si>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</si>
  <si>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</si>
  <si>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</si>
  <si>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</si>
  <si>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</si>
  <si>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</si>
  <si>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</si>
  <si>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</si>
  <si>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</si>
  <si>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</si>
  <si>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</si>
  <si>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</si>
  <si>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</si>
  <si>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</si>
  <si>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</si>
  <si>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</si>
  <si>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</si>
  <si>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</si>
  <si>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</si>
  <si>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</si>
  <si>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</si>
  <si>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</si>
  <si>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</si>
  <si>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</si>
  <si>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</si>
  <si>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</si>
  <si>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</si>
  <si>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</si>
  <si>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</si>
  <si>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</si>
  <si>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</si>
  <si>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</si>
  <si>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</si>
  <si>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</si>
  <si>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</si>
  <si>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</si>
  <si>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</si>
  <si>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</si>
  <si>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</si>
  <si>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</si>
  <si>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</si>
  <si>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</si>
  <si>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</si>
  <si>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</si>
  <si>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</si>
  <si>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</si>
  <si>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</si>
  <si>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</si>
  <si>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</si>
  <si>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</si>
  <si>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</si>
  <si>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</si>
  <si>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</si>
  <si>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</si>
  <si>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</si>
  <si>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</si>
  <si>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</si>
  <si>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</si>
  <si>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</si>
  <si>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</si>
  <si>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</si>
  <si>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</si>
  <si>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</si>
  <si>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</si>
  <si>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</si>
  <si>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</si>
  <si>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</si>
  <si>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</si>
  <si>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</si>
  <si>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</si>
  <si>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</si>
  <si>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</si>
  <si>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</si>
  <si>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</si>
  <si>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</si>
  <si>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</si>
  <si>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</si>
  <si>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</si>
  <si>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</si>
  <si>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</si>
  <si>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</si>
  <si>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</si>
  <si>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</si>
  <si>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</si>
  <si>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</si>
  <si>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</si>
  <si>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</si>
  <si>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</si>
  <si>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</si>
  <si>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</si>
  <si>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</si>
  <si>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</si>
  <si>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</si>
  <si>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</si>
  <si>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</si>
  <si>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</si>
  <si>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</si>
  <si>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</si>
  <si>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</si>
  <si>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</si>
  <si>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</si>
  <si>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</si>
  <si>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</si>
  <si>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</si>
  <si>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</si>
  <si>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</si>
  <si>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</si>
  <si>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</si>
  <si>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</si>
  <si>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</si>
  <si>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</si>
  <si>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</si>
  <si>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</si>
  <si>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</si>
  <si>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</si>
  <si>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</si>
  <si>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</si>
  <si>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</si>
  <si>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</si>
  <si>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</si>
  <si>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</si>
  <si>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</si>
  <si>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</si>
  <si>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</si>
  <si>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</si>
  <si>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</si>
  <si>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</si>
  <si>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</si>
  <si>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</si>
  <si>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</si>
  <si>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</si>
  <si>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</si>
  <si>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</si>
  <si>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</si>
  <si>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</si>
  <si>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</si>
  <si>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</si>
  <si>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</si>
  <si>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</si>
  <si>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</si>
  <si>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</si>
  <si>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</si>
  <si>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</si>
  <si>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</si>
  <si>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</si>
  <si>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</si>
  <si>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</si>
  <si>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</si>
  <si>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</si>
  <si>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</si>
  <si>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</si>
  <si>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</si>
  <si>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</si>
  <si>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</si>
  <si>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</si>
  <si>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</si>
  <si>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</si>
  <si>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</si>
  <si>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</si>
  <si>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</si>
  <si>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</si>
  <si>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</si>
  <si>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</si>
  <si>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</si>
  <si>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</si>
  <si>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</si>
  <si>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</si>
  <si>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</si>
  <si>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</si>
  <si>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</si>
  <si>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</si>
  <si>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</si>
  <si>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</si>
  <si>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</si>
  <si>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</si>
  <si>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</si>
  <si>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</si>
  <si>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</si>
  <si>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</si>
  <si>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</si>
  <si>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</si>
  <si>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</si>
  <si>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</si>
  <si>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</si>
  <si>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</si>
  <si>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</si>
  <si>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</si>
  <si>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</si>
  <si>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</si>
  <si>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</si>
  <si>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</si>
  <si>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</si>
  <si>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</si>
  <si>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</si>
  <si>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</si>
  <si>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</si>
  <si>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</si>
  <si>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</si>
  <si>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</si>
  <si>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</si>
  <si>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</si>
  <si>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</si>
  <si>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</si>
  <si>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</si>
  <si>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</si>
  <si>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</si>
  <si>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</si>
  <si>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</si>
  <si>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</si>
  <si>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</si>
  <si>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</si>
  <si>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</si>
  <si>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</si>
  <si>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</si>
  <si>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</si>
  <si>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</si>
  <si>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</si>
  <si>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</si>
  <si>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</si>
  <si>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</si>
  <si>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</si>
  <si>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</si>
  <si>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</si>
  <si>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</si>
  <si>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</si>
  <si>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</si>
  <si>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</si>
  <si>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</si>
  <si>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</si>
  <si>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</si>
  <si>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</si>
  <si>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</si>
  <si>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</si>
  <si>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</si>
  <si>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</si>
  <si>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</si>
  <si>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</si>
  <si>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</si>
  <si>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</si>
  <si>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</si>
  <si>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</si>
  <si>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</si>
  <si>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</si>
  <si>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</si>
  <si>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</si>
  <si>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</si>
  <si>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</si>
  <si>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</si>
  <si>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</si>
  <si>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</si>
  <si>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</si>
  <si>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</si>
  <si>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</si>
  <si>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</si>
  <si>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</si>
  <si>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</si>
  <si>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</si>
  <si>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</si>
  <si>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</si>
  <si>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</si>
  <si>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</si>
  <si>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</si>
  <si>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</si>
  <si>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</si>
  <si>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</si>
  <si>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</si>
  <si>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</si>
  <si>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</si>
  <si>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</si>
  <si>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</si>
  <si>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</si>
  <si>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</si>
  <si>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</si>
  <si>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</si>
  <si>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</si>
  <si>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</si>
  <si>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</si>
  <si>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</si>
  <si>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</si>
  <si>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</si>
  <si>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</si>
  <si>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</si>
  <si>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</si>
  <si>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</si>
  <si>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</si>
  <si>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</si>
  <si>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</si>
  <si>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</si>
  <si>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</si>
  <si>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</si>
  <si>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</si>
  <si>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</si>
  <si>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</si>
  <si>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</si>
  <si>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</si>
  <si>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</si>
  <si>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</si>
  <si>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</si>
  <si>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</si>
  <si>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</si>
  <si>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</si>
  <si>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</si>
  <si>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</si>
  <si>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</si>
  <si>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</si>
  <si>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</si>
  <si>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</si>
  <si>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</si>
  <si>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</si>
  <si>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</si>
  <si>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</si>
  <si>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</si>
  <si>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</si>
  <si>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</si>
  <si>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</si>
  <si>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</si>
  <si>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</si>
  <si>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</si>
  <si>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</si>
  <si>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</si>
  <si>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</si>
  <si>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</si>
  <si>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</si>
  <si>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</si>
  <si>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</si>
  <si>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</si>
  <si>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</si>
  <si>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</si>
  <si>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</si>
  <si>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</si>
  <si>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</si>
  <si>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</si>
  <si>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</si>
  <si>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</si>
  <si>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</si>
  <si>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</si>
  <si>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</si>
  <si>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</si>
  <si>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</si>
  <si>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</si>
  <si>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</si>
  <si>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</si>
  <si>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</si>
  <si>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</si>
  <si>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</si>
  <si>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</si>
  <si>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</si>
  <si>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</si>
  <si>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</si>
  <si>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</si>
  <si>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</si>
  <si>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</si>
  <si>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</si>
  <si>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</si>
  <si>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</si>
  <si>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</si>
  <si>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</si>
  <si>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</si>
  <si>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</si>
  <si>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</si>
  <si>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</si>
  <si>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</si>
  <si>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</si>
  <si>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</si>
  <si>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</si>
  <si>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</si>
  <si>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</si>
  <si>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</si>
  <si>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</si>
  <si>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</si>
  <si>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</si>
  <si>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</si>
  <si>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</si>
  <si>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</si>
  <si>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</si>
  <si>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</si>
  <si>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</si>
  <si>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</si>
  <si>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</si>
  <si>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</si>
  <si>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</si>
  <si>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</si>
  <si>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</si>
  <si>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</si>
  <si>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</si>
  <si>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</si>
  <si>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</si>
  <si>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</si>
  <si>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</si>
  <si>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</si>
  <si>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</si>
  <si>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</si>
  <si>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</si>
  <si>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</si>
  <si>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</si>
  <si>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</si>
  <si>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</si>
  <si>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</si>
  <si>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</si>
  <si>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</si>
  <si>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</si>
  <si>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</si>
  <si>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</si>
  <si>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</si>
  <si>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</si>
  <si>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</si>
  <si>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</si>
  <si>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</si>
  <si>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</si>
  <si>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</si>
  <si>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</si>
  <si>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</si>
  <si>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</si>
  <si>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</si>
  <si>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</si>
  <si>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</si>
  <si>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</si>
  <si>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</si>
  <si>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</si>
  <si>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</si>
  <si>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</si>
  <si>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</si>
  <si>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</si>
  <si>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</si>
  <si>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</si>
  <si>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</si>
  <si>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</si>
  <si>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</si>
  <si>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</si>
  <si>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</si>
  <si>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</si>
  <si>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</si>
  <si>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</si>
  <si>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</si>
  <si>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</si>
  <si>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</si>
  <si>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</si>
  <si>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</si>
  <si>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</si>
  <si>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</si>
  <si>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</si>
  <si>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</si>
  <si>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</si>
  <si>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</si>
  <si>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</si>
  <si>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</si>
  <si>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</si>
  <si>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</si>
  <si>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</si>
  <si>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</si>
  <si>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</si>
  <si>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</si>
  <si>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</si>
  <si>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</si>
  <si>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</si>
  <si>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</si>
  <si>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</si>
  <si>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</si>
  <si>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</si>
  <si>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</si>
  <si>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</si>
  <si>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</si>
  <si>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</si>
  <si>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</si>
  <si>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</si>
  <si>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</si>
  <si>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</si>
  <si>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</si>
  <si>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</si>
  <si>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</si>
  <si>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</si>
  <si>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</si>
  <si>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</si>
  <si>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</si>
  <si>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</si>
  <si>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</si>
  <si>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</si>
  <si>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</si>
  <si>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</si>
  <si>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</si>
  <si>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</si>
  <si>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</si>
  <si>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</si>
  <si>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</si>
  <si>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</si>
  <si>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</si>
  <si>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</si>
  <si>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</si>
  <si>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</si>
  <si>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</si>
  <si>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</si>
  <si>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</si>
  <si>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</si>
  <si>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</si>
  <si>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</si>
  <si>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</si>
  <si>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</si>
  <si>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</si>
  <si>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</si>
  <si>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</si>
  <si>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</si>
  <si>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</si>
  <si>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</si>
  <si>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</si>
  <si>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</si>
  <si>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</si>
  <si>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</si>
  <si>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</si>
  <si>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</si>
  <si>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</si>
  <si>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</si>
  <si>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</si>
  <si>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</si>
  <si>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</si>
  <si>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</si>
  <si>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</si>
  <si>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</si>
  <si>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</si>
  <si>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</si>
  <si>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</si>
  <si>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</si>
  <si>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</si>
  <si>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</si>
  <si>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</si>
  <si>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</si>
  <si>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</si>
  <si>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</si>
  <si>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</si>
  <si>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</si>
  <si>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</si>
  <si>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</si>
  <si>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</si>
  <si>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</si>
  <si>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</si>
  <si>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</si>
  <si>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</si>
  <si>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</si>
  <si>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</si>
  <si>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</si>
  <si>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</si>
  <si>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</si>
  <si>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</si>
  <si>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</si>
  <si>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</si>
  <si>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</si>
  <si>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</si>
  <si>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</si>
  <si>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</si>
  <si>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</si>
  <si>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</si>
  <si>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</si>
  <si>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</si>
  <si>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</si>
  <si>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</si>
  <si>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</si>
  <si>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</si>
  <si>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</si>
  <si>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</si>
  <si>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</si>
  <si>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</si>
  <si>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</si>
  <si>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</si>
  <si>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</si>
  <si>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</si>
  <si>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</si>
  <si>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</si>
  <si>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</si>
  <si>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</si>
  <si>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</si>
  <si>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</si>
  <si>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</si>
  <si>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</si>
  <si>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</si>
  <si>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</si>
  <si>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</si>
  <si>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</si>
  <si>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</si>
  <si>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</si>
  <si>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</si>
  <si>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</si>
  <si>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</si>
  <si>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</si>
  <si>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</si>
  <si>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</si>
  <si>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</si>
  <si>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</si>
  <si>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</si>
  <si>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</si>
  <si>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</si>
  <si>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</si>
  <si>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</si>
  <si>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</si>
  <si>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</si>
  <si>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</si>
  <si>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</si>
  <si>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</si>
  <si>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</si>
  <si>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</si>
  <si>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</si>
  <si>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</si>
  <si>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</si>
  <si>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</si>
  <si>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</si>
  <si>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</si>
  <si>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</si>
  <si>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</si>
  <si>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</si>
  <si>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</si>
  <si>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</si>
  <si>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</si>
  <si>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</si>
  <si>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</si>
  <si>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</si>
  <si>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</si>
  <si>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</si>
  <si>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</si>
  <si>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</si>
  <si>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</si>
  <si>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</si>
  <si>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</si>
  <si>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</si>
  <si>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</si>
  <si>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</si>
  <si>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</si>
  <si>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</si>
  <si>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</si>
  <si>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</si>
  <si>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</si>
  <si>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</si>
  <si>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</si>
  <si>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</si>
  <si>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</si>
  <si>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</si>
  <si>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</si>
  <si>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</si>
  <si>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</si>
  <si>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</si>
  <si>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</si>
  <si>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</si>
  <si>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</si>
  <si>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</si>
  <si>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</si>
  <si>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</si>
  <si>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</si>
  <si>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</si>
  <si>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</si>
  <si>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</si>
  <si>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</si>
  <si>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</si>
  <si>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</si>
  <si>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</si>
  <si>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</si>
  <si>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</si>
  <si>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</si>
  <si>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</si>
  <si>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</si>
  <si>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</si>
  <si>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</si>
  <si>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</si>
  <si>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</si>
  <si>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</si>
  <si>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</si>
  <si>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</si>
  <si>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</si>
  <si>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</si>
  <si>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</si>
  <si>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</si>
  <si>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</si>
  <si>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</si>
  <si>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</si>
  <si>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</si>
  <si>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</si>
  <si>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</si>
  <si>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</si>
  <si>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</si>
  <si>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</si>
  <si>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</si>
  <si>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</si>
  <si>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</si>
  <si>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</si>
  <si>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</si>
  <si>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</si>
  <si>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</si>
  <si>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</si>
  <si>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</si>
  <si>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</si>
  <si>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</si>
  <si>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</si>
  <si>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</si>
  <si>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</si>
  <si>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</si>
  <si>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</si>
  <si>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</si>
  <si>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</si>
  <si>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</si>
  <si>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</si>
  <si>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</si>
  <si>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</si>
  <si>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</si>
  <si>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</si>
  <si>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</si>
  <si>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</si>
  <si>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</si>
  <si>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</si>
  <si>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</si>
  <si>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</si>
  <si>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</si>
  <si>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</si>
  <si>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</si>
  <si>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</si>
  <si>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</si>
  <si>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</si>
  <si>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</si>
  <si>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</si>
  <si>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</si>
  <si>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</si>
  <si>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</si>
  <si>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</si>
  <si>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</si>
  <si>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</si>
  <si>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</si>
  <si>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</si>
  <si>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</si>
  <si>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</si>
  <si>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</si>
  <si>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</si>
  <si>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</si>
  <si>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</si>
  <si>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</si>
  <si>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</si>
  <si>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</si>
  <si>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</si>
  <si>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</si>
  <si>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</si>
  <si>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</si>
  <si>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</si>
  <si>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</si>
  <si>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</si>
  <si>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</si>
  <si>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</si>
  <si>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</si>
  <si>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</si>
  <si>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</si>
  <si>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</si>
  <si>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</si>
  <si>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</si>
  <si>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</si>
  <si>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</si>
  <si>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</si>
  <si>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</si>
  <si>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</si>
  <si>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</si>
  <si>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</si>
  <si>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</si>
  <si>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</si>
  <si>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</si>
  <si>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</si>
  <si>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</si>
  <si>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</si>
  <si>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</si>
  <si>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</si>
  <si>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</si>
  <si>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</si>
  <si>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</si>
  <si>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</si>
  <si>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</si>
  <si>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</si>
  <si>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</si>
  <si>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</si>
  <si>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</si>
  <si>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</si>
  <si>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</si>
  <si>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</si>
  <si>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</si>
  <si>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</si>
  <si>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</si>
  <si>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</si>
  <si>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</si>
  <si>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</si>
  <si>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</si>
  <si>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</si>
  <si>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</si>
  <si>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</si>
  <si>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</si>
  <si>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</si>
  <si>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</si>
  <si>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</si>
  <si>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</si>
  <si>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</si>
  <si>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</si>
  <si>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</si>
  <si>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</si>
  <si>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</si>
  <si>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</si>
  <si>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</si>
  <si>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</si>
  <si>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</si>
  <si>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</si>
  <si>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</si>
  <si>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</si>
  <si>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</si>
  <si>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</si>
  <si>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</si>
  <si>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</si>
  <si>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</si>
  <si>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</si>
  <si>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</si>
  <si>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</si>
  <si>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</si>
  <si>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</si>
  <si>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</si>
  <si>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</si>
  <si>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</si>
  <si>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</si>
  <si>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</si>
  <si>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</si>
  <si>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</si>
  <si>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</si>
  <si>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</si>
  <si>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</si>
  <si>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</si>
  <si>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</si>
  <si>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</si>
  <si>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</si>
  <si>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</si>
  <si>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</si>
  <si>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</si>
  <si>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</si>
  <si>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</si>
  <si>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</si>
  <si>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</si>
  <si>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</si>
  <si>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</si>
  <si>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</si>
  <si>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</si>
  <si>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</si>
  <si>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</si>
  <si>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</si>
  <si>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</si>
  <si>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</si>
  <si>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</si>
  <si>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</si>
  <si>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</si>
  <si>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</si>
  <si>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</si>
  <si>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</si>
  <si>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</si>
  <si>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</si>
  <si>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</si>
  <si>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</si>
  <si>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</si>
  <si>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</si>
  <si>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</si>
  <si>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</si>
  <si>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</si>
  <si>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</si>
  <si>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</si>
  <si>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</si>
  <si>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</si>
  <si>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</si>
  <si>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</si>
  <si>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</si>
  <si>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</si>
  <si>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</si>
  <si>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</si>
  <si>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</si>
  <si>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</si>
  <si>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</si>
  <si>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</si>
  <si>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</si>
  <si>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</si>
  <si>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</si>
  <si>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</si>
  <si>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</si>
  <si>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</si>
  <si>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</si>
  <si>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</si>
  <si>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</si>
  <si>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</si>
  <si>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</si>
  <si>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</si>
  <si>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</si>
  <si>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</si>
  <si>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</si>
  <si>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</si>
  <si>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</si>
  <si>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</si>
  <si>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</si>
  <si>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</si>
  <si>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</si>
  <si>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</si>
  <si>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</si>
  <si>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</si>
  <si>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</si>
  <si>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</si>
  <si>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</si>
  <si>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</si>
  <si>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</si>
  <si>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</si>
  <si>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</si>
  <si>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</si>
  <si>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</si>
  <si>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</si>
  <si>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</si>
  <si>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</si>
  <si>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</si>
  <si>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</si>
  <si>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</si>
  <si>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</si>
  <si>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</si>
  <si>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</si>
  <si>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</si>
  <si>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</si>
  <si>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</si>
  <si>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</si>
  <si>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</si>
  <si>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</si>
  <si>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</si>
  <si>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</si>
  <si>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</si>
  <si>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</si>
  <si>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</si>
  <si>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</si>
  <si>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</si>
  <si>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</si>
  <si>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</si>
  <si>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</si>
  <si>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</si>
  <si>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</si>
  <si>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</si>
  <si>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</si>
  <si>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</si>
  <si>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</si>
  <si>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</si>
  <si>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</si>
  <si>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</si>
  <si>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</si>
  <si>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</si>
  <si>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</si>
  <si>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</si>
  <si>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</si>
  <si>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</si>
  <si>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</si>
  <si>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</si>
  <si>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</si>
  <si>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</si>
  <si>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</si>
  <si>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</si>
  <si>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</si>
  <si>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</si>
  <si>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</si>
  <si>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</si>
  <si>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</si>
  <si>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</si>
  <si>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</si>
  <si>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</si>
  <si>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</si>
  <si>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</si>
  <si>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</si>
  <si>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</si>
  <si>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</si>
  <si>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</si>
  <si>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</si>
  <si>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</si>
  <si>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</si>
  <si>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</si>
  <si>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</si>
  <si>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</si>
  <si>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</si>
  <si>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</si>
  <si>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</si>
  <si>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</si>
  <si>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</si>
  <si>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</si>
  <si>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</si>
  <si>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</si>
  <si>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</si>
  <si>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</si>
  <si>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</si>
  <si>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</si>
  <si>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</si>
  <si>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</si>
  <si>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</si>
  <si>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</si>
  <si>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</si>
  <si>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</si>
  <si>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</si>
  <si>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</si>
  <si>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</si>
  <si>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</si>
  <si>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</si>
  <si>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</si>
  <si>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</si>
  <si>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</si>
  <si>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</si>
  <si>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</si>
  <si>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</si>
  <si>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</si>
  <si>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</si>
  <si>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</si>
  <si>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</si>
  <si>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</si>
  <si>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</si>
  <si>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</si>
  <si>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</si>
  <si>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</si>
  <si>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</si>
  <si>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</si>
  <si>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</si>
  <si>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</si>
  <si>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</si>
  <si>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</si>
  <si>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</si>
  <si>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</si>
  <si>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</si>
  <si>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</si>
  <si>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</si>
  <si>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</si>
  <si>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</si>
  <si>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</si>
  <si>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</si>
  <si>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</si>
  <si>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</si>
  <si>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</si>
  <si>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</si>
  <si>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</si>
  <si>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</si>
  <si>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</si>
  <si>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</si>
  <si>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</si>
  <si>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</si>
  <si>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</si>
  <si>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</si>
  <si>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</si>
  <si>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</si>
  <si>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</si>
  <si>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</si>
  <si>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</si>
  <si>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</si>
  <si>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</si>
  <si>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</si>
  <si>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</si>
  <si>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</si>
  <si>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</si>
  <si>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</si>
  <si>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</si>
  <si>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</si>
  <si>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</si>
  <si>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</si>
  <si>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</si>
  <si>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</si>
  <si>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</si>
  <si>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</si>
  <si>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</si>
  <si>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</si>
  <si>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</si>
  <si>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</si>
  <si>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</si>
  <si>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</si>
  <si>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</si>
  <si>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</si>
  <si>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</si>
  <si>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</si>
  <si>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</si>
  <si>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</si>
  <si>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</si>
  <si>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</si>
  <si>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</si>
  <si>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</si>
  <si>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</si>
  <si>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</si>
  <si>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</si>
  <si>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</si>
  <si>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</si>
  <si>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</si>
  <si>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</si>
  <si>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</si>
  <si>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</si>
  <si>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</si>
  <si>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</si>
  <si>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</si>
  <si>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</si>
  <si>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</si>
  <si>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</si>
  <si>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</si>
  <si>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</si>
  <si>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</si>
  <si>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</si>
  <si>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</si>
  <si>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</si>
  <si>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</si>
  <si>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</si>
  <si>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</si>
  <si>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</si>
  <si>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</si>
  <si>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</si>
  <si>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</si>
  <si>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</si>
  <si>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</si>
  <si>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</si>
  <si>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</si>
  <si>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</si>
  <si>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</si>
  <si>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</si>
  <si>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</si>
  <si>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</si>
  <si>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</si>
  <si>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</si>
  <si>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</si>
  <si>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</si>
  <si>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</si>
  <si>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</si>
  <si>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</si>
  <si>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</si>
  <si>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</si>
  <si>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</si>
  <si>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</si>
  <si>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</si>
  <si>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</si>
  <si>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</si>
  <si>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</si>
  <si>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</si>
  <si>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</si>
  <si>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</si>
  <si>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</si>
  <si>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</si>
  <si>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</si>
  <si>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</si>
  <si>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</si>
  <si>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</si>
  <si>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</si>
  <si>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</si>
  <si>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</si>
  <si>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</si>
  <si>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</si>
  <si>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</si>
  <si>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</si>
  <si>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</si>
  <si>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</si>
  <si>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</si>
  <si>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</si>
  <si>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</si>
  <si>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</si>
  <si>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</si>
  <si>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</si>
  <si>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</si>
  <si>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</si>
  <si>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</si>
  <si>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</si>
  <si>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</si>
  <si>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</si>
  <si>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</si>
  <si>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</si>
  <si>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</si>
  <si>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</si>
  <si>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</si>
  <si>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</si>
  <si>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</si>
  <si>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</si>
  <si>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</si>
  <si>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</si>
  <si>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</si>
  <si>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</si>
  <si>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</si>
  <si>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</si>
  <si>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</si>
  <si>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</si>
  <si>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</si>
  <si>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</si>
  <si>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</si>
  <si>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</si>
  <si>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</si>
  <si>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</si>
  <si>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</si>
  <si>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</si>
  <si>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</si>
  <si>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</si>
  <si>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</si>
  <si>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</si>
  <si>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</si>
  <si>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</si>
  <si>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</si>
  <si>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</si>
  <si>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</si>
  <si>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</si>
  <si>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</si>
  <si>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</si>
  <si>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</si>
  <si>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</si>
  <si>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</si>
  <si>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</si>
  <si>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</si>
  <si>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</si>
  <si>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</si>
  <si>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</si>
  <si>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</si>
  <si>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</si>
  <si>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</si>
  <si>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</si>
  <si>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</si>
  <si>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</si>
  <si>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</si>
  <si>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</si>
  <si>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</si>
  <si>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</si>
  <si>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</si>
  <si>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</si>
  <si>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</si>
  <si>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</si>
  <si>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</si>
  <si>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</si>
  <si>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</si>
  <si>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</si>
  <si>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</si>
  <si>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</si>
  <si>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</si>
  <si>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</si>
  <si>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</si>
  <si>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</si>
  <si>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</si>
  <si>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</si>
  <si>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</si>
  <si>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</si>
  <si>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</si>
  <si>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</si>
  <si>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</si>
  <si>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</si>
  <si>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</si>
  <si>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</si>
  <si>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</si>
  <si>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</si>
  <si>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</si>
  <si>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</si>
  <si>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</si>
  <si>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</si>
  <si>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</si>
  <si>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</si>
  <si>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</si>
  <si>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</si>
  <si>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</si>
  <si>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</si>
  <si>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</si>
  <si>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</si>
  <si>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</si>
  <si>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</si>
  <si>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</si>
  <si>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</si>
  <si>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</si>
  <si>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</si>
  <si>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</si>
  <si>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</si>
  <si>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</si>
  <si>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</si>
  <si>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</si>
  <si>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</si>
  <si>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</si>
  <si>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</si>
  <si>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</si>
  <si>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</si>
  <si>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</si>
  <si>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</si>
  <si>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</si>
  <si>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</si>
  <si>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</si>
  <si>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</si>
  <si>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</si>
  <si>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</si>
  <si>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</si>
  <si>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</si>
  <si>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</si>
  <si>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</si>
  <si>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</si>
  <si>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</si>
  <si>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</si>
  <si>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</si>
  <si>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</si>
  <si>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</si>
  <si>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</si>
  <si>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</si>
  <si>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</si>
  <si>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</si>
  <si>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</si>
  <si>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</si>
  <si>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</si>
  <si>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</si>
  <si>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</si>
  <si>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</si>
  <si>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</si>
  <si>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</si>
  <si>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</si>
  <si>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</si>
  <si>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</si>
  <si>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</si>
  <si>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</si>
  <si>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</si>
  <si>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</si>
  <si>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</si>
  <si>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</si>
  <si>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</si>
  <si>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</si>
  <si>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</si>
  <si>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</si>
  <si>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</si>
  <si>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</si>
  <si>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</si>
  <si>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</si>
  <si>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</si>
  <si>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</si>
  <si>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</si>
  <si>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</si>
  <si>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</si>
  <si>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</si>
  <si>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</si>
  <si>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</si>
  <si>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</si>
  <si>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</si>
  <si>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</si>
  <si>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</si>
  <si>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</si>
  <si>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</si>
  <si>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</si>
  <si>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</si>
  <si>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</si>
  <si>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</si>
  <si>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</si>
  <si>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</si>
  <si>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</si>
  <si>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</si>
  <si>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</si>
  <si>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</si>
  <si>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</si>
  <si>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</si>
  <si>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</si>
  <si>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</si>
  <si>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</si>
  <si>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</si>
  <si>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</si>
  <si>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</si>
  <si>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</si>
  <si>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</si>
  <si>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</si>
  <si>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</si>
  <si>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</si>
  <si>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</si>
  <si>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</si>
  <si>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</si>
  <si>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</si>
  <si>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</si>
  <si>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</si>
  <si>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</si>
  <si>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</si>
  <si>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</si>
  <si>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</si>
  <si>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</si>
  <si>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</si>
  <si>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</si>
  <si>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</si>
  <si>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</si>
  <si>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</si>
  <si>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</si>
  <si>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</si>
  <si>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</si>
  <si>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</si>
  <si>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</si>
  <si>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</si>
  <si>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</si>
  <si>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</si>
  <si>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</si>
  <si>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</si>
  <si>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</si>
  <si>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</si>
  <si>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</si>
  <si>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</si>
  <si>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</si>
  <si>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</si>
  <si>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</si>
  <si>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</si>
  <si>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</si>
  <si>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</si>
  <si>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</si>
  <si>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</si>
  <si>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</si>
  <si>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</si>
  <si>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</si>
  <si>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</si>
  <si>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</si>
  <si>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</si>
  <si>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</si>
  <si>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</si>
  <si>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</si>
  <si>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</si>
  <si>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</si>
  <si>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</si>
  <si>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</si>
  <si>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</si>
  <si>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</si>
  <si>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</si>
  <si>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</si>
  <si>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</si>
  <si>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</si>
  <si>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</si>
  <si>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</si>
  <si>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</si>
  <si>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</si>
  <si>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</si>
  <si>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</si>
  <si>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</si>
  <si>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</si>
  <si>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</si>
  <si>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</si>
  <si>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</si>
  <si>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</si>
  <si>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</si>
  <si>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</si>
  <si>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</si>
  <si>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</si>
  <si>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</si>
  <si>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</si>
  <si>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</si>
  <si>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</si>
  <si>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</si>
  <si>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</si>
  <si>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</si>
  <si>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</si>
  <si>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</si>
  <si>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</si>
  <si>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</si>
  <si>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</si>
  <si>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</si>
  <si>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</si>
  <si>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</si>
  <si>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</si>
  <si>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</si>
  <si>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</si>
  <si>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</si>
  <si>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</si>
  <si>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</si>
  <si>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</si>
  <si>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</si>
  <si>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</si>
  <si>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</si>
  <si>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</si>
  <si>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</si>
  <si>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</si>
  <si>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</si>
  <si>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</si>
  <si>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</si>
  <si>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</si>
  <si>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</si>
  <si>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</si>
  <si>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</si>
  <si>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</si>
  <si>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</si>
  <si>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</si>
  <si>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</si>
  <si>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</si>
  <si>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</si>
  <si>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</si>
  <si>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</si>
  <si>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</si>
  <si>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</si>
  <si>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</si>
  <si>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</si>
  <si>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</si>
  <si>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</si>
  <si>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</si>
  <si>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</si>
  <si>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</si>
  <si>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</si>
  <si>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</si>
  <si>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</si>
  <si>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</si>
  <si>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</si>
  <si>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</si>
  <si>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</si>
  <si>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</si>
  <si>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</si>
  <si>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</si>
  <si>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</si>
  <si>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</si>
  <si>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</si>
  <si>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</si>
  <si>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</si>
  <si>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</si>
  <si>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</si>
  <si>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</si>
  <si>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</si>
  <si>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</si>
  <si>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</si>
  <si>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</si>
  <si>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</si>
  <si>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</si>
  <si>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</si>
  <si>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</si>
  <si>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</si>
  <si>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</si>
  <si>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</si>
  <si>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</si>
  <si>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</si>
  <si>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</si>
  <si>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</si>
  <si>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</si>
  <si>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</si>
  <si>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</si>
  <si>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</si>
  <si>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</si>
  <si>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</si>
  <si>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</si>
  <si>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</si>
  <si>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</si>
  <si>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</si>
  <si>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</si>
  <si>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</si>
  <si>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</si>
  <si>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</si>
  <si>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</si>
  <si>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</si>
  <si>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</si>
  <si>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</si>
  <si>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</si>
  <si>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</si>
  <si>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</si>
  <si>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</si>
  <si>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</si>
  <si>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</si>
  <si>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</si>
  <si>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</si>
  <si>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</si>
  <si>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</si>
  <si>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</si>
  <si>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</si>
  <si>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</si>
  <si>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</si>
  <si>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</si>
  <si>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</si>
  <si>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</si>
  <si>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</si>
  <si>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</si>
  <si>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</si>
  <si>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</si>
  <si>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</si>
  <si>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</si>
  <si>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</si>
  <si>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</si>
  <si>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</si>
  <si>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</si>
  <si>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</si>
  <si>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</si>
  <si>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</si>
  <si>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</si>
  <si>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</si>
  <si>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</si>
  <si>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</si>
  <si>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</si>
  <si>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</si>
  <si>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</si>
  <si>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</si>
  <si>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</si>
  <si>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</si>
  <si>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</si>
  <si>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</si>
  <si>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</si>
  <si>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</si>
  <si>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</si>
  <si>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</si>
  <si>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</si>
  <si>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</si>
  <si>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</si>
  <si>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</si>
  <si>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</si>
  <si>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</si>
  <si>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</si>
  <si>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</si>
  <si>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</si>
  <si>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</si>
  <si>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</si>
  <si>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</si>
  <si>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</si>
  <si>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</si>
  <si>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</si>
  <si>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</si>
  <si>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</si>
  <si>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</si>
  <si>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</si>
  <si>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</si>
  <si>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</si>
  <si>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</si>
  <si>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</si>
  <si>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</si>
  <si>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</si>
  <si>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</si>
  <si>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</si>
  <si>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</si>
  <si>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</si>
  <si>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</si>
  <si>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</si>
  <si>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</si>
  <si>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</si>
  <si>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</si>
  <si>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</si>
  <si>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</si>
  <si>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</si>
  <si>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</si>
  <si>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</si>
  <si>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</si>
  <si>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</si>
  <si>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</si>
  <si>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</si>
  <si>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</si>
  <si>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</si>
  <si>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</si>
  <si>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</si>
  <si>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</si>
  <si>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</si>
  <si>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</si>
  <si>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</si>
  <si>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</si>
  <si>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</si>
  <si>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</si>
  <si>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</si>
  <si>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</si>
  <si>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</si>
  <si>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</si>
  <si>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</si>
  <si>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</si>
  <si>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</si>
  <si>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</si>
  <si>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</si>
  <si>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</si>
  <si>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</si>
  <si>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</si>
  <si>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</si>
  <si>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</si>
  <si>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</si>
  <si>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</si>
  <si>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</si>
  <si>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</si>
  <si>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</si>
  <si>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</si>
  <si>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</si>
  <si>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</si>
  <si>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</si>
  <si>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</si>
  <si>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</si>
  <si>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</si>
  <si>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</si>
  <si>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</si>
  <si>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</si>
  <si>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</si>
  <si>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</si>
  <si>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</si>
  <si>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</si>
  <si>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</si>
  <si>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</si>
  <si>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</si>
  <si>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</si>
  <si>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</si>
  <si>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</si>
  <si>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</si>
  <si>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</si>
  <si>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</si>
  <si>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</si>
  <si>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</si>
  <si>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</si>
  <si>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</si>
  <si>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</si>
  <si>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</si>
  <si>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</si>
  <si>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</si>
  <si>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</si>
  <si>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</si>
  <si>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</si>
  <si>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</si>
  <si>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</si>
  <si>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</si>
  <si>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</si>
  <si>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</si>
  <si>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</si>
  <si>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</si>
  <si>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</si>
  <si>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</si>
  <si>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</si>
  <si>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</si>
  <si>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</si>
  <si>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</si>
  <si>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</si>
  <si>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</si>
  <si>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</si>
  <si>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</si>
  <si>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</si>
  <si>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</si>
  <si>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</si>
  <si>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</si>
  <si>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</si>
  <si>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</si>
  <si>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</si>
  <si>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</si>
  <si>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</si>
  <si>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</si>
  <si>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</si>
  <si>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</si>
  <si>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</si>
  <si>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</si>
  <si>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</si>
  <si>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</si>
  <si>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</si>
  <si>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</si>
  <si>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</si>
  <si>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</si>
  <si>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</si>
  <si>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</si>
  <si>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</si>
  <si>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</si>
  <si>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</si>
  <si>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</si>
  <si>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</si>
  <si>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</si>
  <si>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</si>
  <si>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</si>
  <si>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</si>
  <si>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</si>
  <si>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</si>
  <si>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</si>
  <si>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</si>
  <si>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</si>
  <si>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</si>
  <si>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</si>
  <si>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</si>
  <si>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</si>
  <si>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</si>
  <si>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</si>
  <si>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</si>
  <si>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</si>
  <si>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</si>
  <si>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</si>
  <si>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</si>
  <si>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</si>
  <si>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</si>
  <si>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</si>
  <si>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</si>
  <si>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</si>
  <si>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</si>
  <si>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</si>
  <si>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</si>
  <si>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</si>
  <si>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</si>
  <si>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</si>
  <si>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</si>
  <si>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</si>
  <si>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</si>
  <si>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</si>
  <si>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</si>
  <si>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</si>
  <si>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</si>
  <si>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</si>
  <si>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</si>
  <si>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</si>
  <si>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</si>
  <si>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</si>
  <si>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</si>
  <si>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</si>
  <si>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</si>
  <si>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</si>
  <si>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</si>
  <si>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</si>
  <si>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</si>
  <si>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</si>
  <si>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</si>
  <si>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</si>
  <si>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</si>
  <si>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</si>
  <si>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</si>
  <si>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</si>
  <si>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</si>
  <si>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</si>
  <si>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</si>
  <si>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</si>
  <si>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</si>
  <si>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</si>
  <si>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</si>
  <si>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</si>
  <si>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</si>
  <si>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</si>
  <si>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</si>
  <si>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</si>
  <si>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</si>
  <si>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</si>
  <si>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</si>
  <si>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</si>
  <si>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</si>
  <si>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</si>
  <si>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</si>
  <si>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</si>
  <si>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</si>
  <si>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</si>
  <si>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</si>
  <si>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</si>
  <si>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</si>
  <si>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</si>
  <si>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</si>
  <si>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</si>
  <si>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</si>
  <si>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</si>
  <si>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</si>
  <si>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</si>
  <si>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</si>
  <si>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</si>
  <si>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</si>
  <si>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</si>
  <si>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</si>
  <si>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</si>
  <si>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</si>
  <si>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</si>
  <si>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</si>
  <si>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</si>
  <si>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</si>
  <si>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</si>
  <si>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</si>
  <si>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</si>
  <si>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</si>
  <si>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</si>
  <si>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</si>
  <si>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</si>
  <si>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</si>
  <si>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</si>
  <si>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</si>
  <si>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</si>
  <si>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</si>
  <si>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</si>
  <si>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</si>
  <si>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</si>
  <si>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</si>
  <si>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</si>
  <si>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</si>
  <si>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</si>
  <si>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</si>
  <si>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</si>
  <si>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</si>
  <si>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</si>
  <si>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</si>
  <si>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</si>
  <si>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</si>
  <si>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</si>
  <si>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</si>
  <si>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</si>
  <si>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</si>
  <si>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</si>
  <si>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</si>
  <si>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</si>
  <si>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</si>
  <si>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</si>
  <si>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</si>
  <si>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</si>
  <si>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</si>
  <si>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</si>
  <si>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</si>
  <si>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</si>
  <si>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</si>
  <si>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</si>
  <si>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</si>
  <si>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</si>
  <si>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</si>
  <si>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</si>
  <si>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</si>
  <si>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</si>
  <si>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</si>
  <si>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</si>
  <si>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</si>
  <si>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</si>
  <si>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</si>
  <si>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</si>
  <si>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</si>
  <si>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</si>
  <si>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</si>
  <si>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</si>
  <si>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</si>
  <si>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</si>
  <si>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</si>
  <si>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</si>
  <si>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</si>
  <si>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</si>
  <si>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</si>
  <si>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</si>
  <si>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</si>
  <si>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</si>
  <si>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</si>
  <si>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</si>
  <si>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</si>
  <si>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</si>
  <si>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</si>
  <si>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</si>
  <si>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</si>
  <si>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</si>
  <si>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</si>
  <si>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</si>
  <si>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</si>
  <si>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</si>
  <si>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</si>
  <si>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</si>
  <si>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</si>
  <si>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</si>
  <si>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</si>
  <si>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</si>
  <si>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</si>
  <si>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</si>
  <si>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</si>
  <si>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</si>
  <si>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</si>
  <si>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</si>
  <si>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</si>
  <si>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</si>
  <si>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</si>
  <si>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</si>
  <si>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</si>
  <si>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</si>
  <si>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</si>
  <si>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</si>
  <si>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</si>
  <si>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</si>
  <si>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</si>
  <si>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</si>
  <si>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</si>
  <si>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</si>
  <si>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</si>
  <si>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</si>
  <si>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</si>
  <si>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</si>
  <si>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</si>
  <si>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</si>
  <si>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</si>
  <si>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</si>
  <si>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</si>
  <si>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</si>
  <si>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</si>
  <si>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</si>
  <si>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</si>
  <si>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</si>
  <si>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</si>
  <si>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</si>
  <si>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</si>
  <si>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</si>
  <si>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</si>
  <si>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</si>
  <si>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</si>
  <si>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</si>
  <si>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</si>
  <si>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</si>
  <si>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</si>
  <si>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</si>
  <si>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</si>
  <si>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</si>
  <si>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</si>
  <si>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</si>
  <si>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</si>
  <si>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</si>
  <si>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</si>
  <si>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</si>
  <si>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</si>
  <si>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</si>
  <si>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</si>
  <si>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</si>
  <si>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</si>
  <si>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</si>
  <si>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</si>
  <si>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</si>
  <si>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</si>
  <si>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</si>
  <si>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</si>
  <si>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</si>
  <si>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</si>
  <si>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</si>
  <si>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</si>
  <si>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</si>
  <si>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</si>
  <si>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</si>
  <si>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</si>
  <si>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</si>
  <si>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</si>
  <si>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</si>
  <si>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</si>
  <si>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</si>
  <si>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</si>
  <si>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</si>
  <si>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</si>
  <si>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</si>
  <si>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</si>
  <si>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</si>
  <si>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</si>
  <si>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</si>
  <si>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</si>
  <si>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</si>
  <si>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</si>
  <si>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</si>
  <si>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</si>
  <si>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</si>
  <si>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</si>
  <si>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</si>
  <si>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</si>
  <si>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</si>
  <si>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</si>
  <si>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</si>
  <si>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</si>
  <si>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</si>
  <si>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</si>
  <si>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</si>
  <si>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</si>
  <si>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</si>
  <si>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</si>
  <si>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</si>
  <si>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</si>
  <si>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</si>
  <si>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</si>
  <si>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</si>
  <si>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</si>
  <si>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</si>
  <si>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</si>
  <si>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</si>
  <si>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</si>
  <si>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</si>
  <si>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</si>
  <si>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</si>
  <si>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</si>
  <si>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</si>
  <si>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</si>
  <si>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</si>
  <si>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</si>
  <si>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</si>
  <si>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</si>
  <si>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</si>
  <si>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</si>
  <si>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</si>
  <si>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</si>
  <si>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</si>
  <si>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</si>
  <si>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</si>
  <si>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</si>
  <si>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</si>
  <si>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</si>
  <si>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</si>
  <si>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</si>
  <si>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</si>
  <si>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</si>
  <si>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</si>
  <si>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</si>
  <si>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</si>
  <si>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</si>
  <si>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</si>
  <si>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</si>
  <si>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</si>
  <si>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</si>
  <si>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</si>
  <si>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</si>
  <si>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</si>
  <si>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</si>
  <si>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</si>
  <si>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</si>
  <si>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</si>
  <si>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</si>
  <si>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</si>
  <si>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</si>
  <si>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</si>
  <si>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</si>
  <si>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</si>
  <si>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</si>
  <si>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</si>
  <si>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</si>
  <si>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</si>
  <si>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</si>
  <si>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</si>
  <si>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</si>
  <si>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</si>
  <si>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</si>
  <si>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</si>
  <si>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</si>
  <si>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</si>
  <si>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</si>
  <si>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</si>
  <si>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</si>
  <si>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</si>
  <si>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</si>
  <si>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</si>
  <si>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</si>
  <si>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</si>
  <si>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</si>
  <si>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</si>
  <si>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</si>
  <si>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</si>
  <si>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</si>
  <si>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</si>
  <si>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</si>
  <si>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</si>
  <si>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</si>
  <si>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</si>
  <si>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</si>
  <si>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</si>
  <si>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</si>
  <si>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</si>
  <si>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</si>
  <si>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</si>
  <si>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</si>
  <si>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</si>
  <si>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</si>
  <si>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</si>
  <si>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</si>
  <si>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</si>
  <si>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</si>
  <si>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</si>
  <si>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</si>
  <si>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</si>
  <si>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</si>
  <si>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</si>
  <si>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</si>
  <si>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</si>
  <si>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</si>
  <si>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</si>
  <si>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</si>
  <si>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</si>
  <si>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</si>
  <si>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</si>
  <si>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</si>
  <si>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</si>
  <si>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</si>
  <si>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</si>
  <si>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</si>
  <si>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</si>
  <si>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</si>
  <si>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</si>
  <si>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</si>
  <si>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</si>
  <si>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</si>
  <si>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</si>
  <si>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</si>
  <si>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</si>
  <si>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</si>
  <si>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</si>
  <si>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</si>
  <si>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</si>
  <si>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</si>
  <si>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</si>
  <si>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</si>
  <si>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</si>
  <si>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</si>
  <si>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</si>
  <si>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</si>
  <si>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</si>
  <si>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</si>
  <si>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</si>
  <si>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</si>
  <si>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</si>
  <si>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</si>
  <si>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</si>
  <si>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</si>
  <si>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</si>
  <si>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</si>
  <si>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</si>
  <si>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</si>
  <si>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</si>
  <si>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</si>
  <si>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</si>
  <si>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</si>
  <si>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</si>
  <si>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</si>
  <si>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</si>
  <si>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</si>
  <si>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</si>
  <si>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</si>
  <si>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</si>
  <si>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</si>
  <si>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</si>
  <si>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</si>
  <si>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</si>
  <si>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</si>
  <si>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</si>
  <si>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</si>
  <si>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</si>
  <si>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</si>
  <si>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</si>
  <si>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</si>
  <si>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</si>
  <si>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</si>
  <si>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</si>
  <si>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</si>
  <si>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</si>
  <si>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</si>
  <si>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</si>
  <si>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</si>
  <si>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</si>
  <si>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</si>
  <si>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</si>
  <si>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</si>
  <si>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</si>
  <si>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</si>
  <si>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</si>
  <si>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</si>
  <si>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</si>
  <si>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</si>
  <si>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</si>
  <si>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</si>
  <si>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</si>
  <si>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</si>
  <si>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</si>
  <si>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</si>
  <si>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</si>
  <si>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</si>
  <si>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</si>
  <si>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</si>
  <si>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</si>
  <si>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</si>
  <si>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</si>
  <si>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</si>
  <si>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</si>
  <si>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</si>
  <si>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</si>
  <si>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</si>
  <si>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</si>
  <si>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</si>
  <si>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</si>
  <si>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</si>
  <si>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</si>
  <si>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</si>
  <si>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</si>
  <si>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</si>
  <si>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</si>
  <si>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</si>
  <si>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</si>
  <si>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</si>
  <si>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</si>
  <si>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</si>
  <si>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</si>
  <si>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</si>
  <si>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</si>
  <si>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</si>
  <si>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</si>
  <si>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</si>
  <si>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</si>
  <si>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</si>
  <si>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</si>
  <si>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</si>
  <si>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</si>
  <si>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</si>
  <si>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</si>
  <si>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</si>
  <si>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</si>
  <si>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</si>
  <si>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</si>
  <si>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</si>
  <si>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</si>
  <si>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</si>
  <si>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</si>
  <si>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</si>
  <si>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</si>
  <si>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</si>
  <si>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</si>
  <si>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</si>
  <si>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</si>
  <si>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</si>
  <si>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</si>
  <si>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</si>
  <si>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</si>
  <si>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</si>
  <si>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</si>
  <si>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</si>
  <si>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</si>
  <si>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</si>
  <si>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</si>
  <si>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</si>
  <si>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</si>
  <si>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</si>
  <si>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</si>
  <si>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</si>
  <si>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</si>
  <si>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</si>
  <si>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</si>
  <si>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</si>
  <si>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</si>
  <si>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</si>
  <si>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</si>
  <si>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</si>
  <si>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</si>
  <si>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</si>
  <si>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</si>
  <si>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</si>
  <si>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</si>
  <si>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</si>
  <si>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</si>
  <si>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</si>
  <si>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</si>
  <si>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</si>
  <si>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</si>
  <si>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</si>
  <si>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</si>
  <si>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</si>
  <si>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</si>
  <si>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</si>
  <si>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</si>
  <si>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</si>
  <si>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</si>
  <si>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</si>
  <si>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</si>
  <si>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</si>
  <si>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</si>
  <si>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</si>
  <si>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</si>
  <si>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</si>
  <si>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</si>
  <si>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</si>
  <si>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</si>
  <si>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</si>
  <si>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</si>
  <si>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</si>
  <si>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</si>
  <si>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</si>
  <si>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</si>
  <si>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</si>
  <si>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</si>
  <si>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</si>
  <si>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</si>
  <si>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</si>
  <si>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</si>
  <si>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</si>
  <si>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</si>
  <si>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</si>
  <si>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</si>
  <si>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</si>
  <si>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</si>
  <si>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</si>
  <si>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</si>
  <si>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</si>
  <si>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</si>
  <si>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</si>
  <si>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</si>
  <si>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</si>
  <si>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</si>
  <si>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</si>
  <si>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</si>
  <si>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</si>
  <si>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</si>
  <si>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</si>
  <si>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</si>
  <si>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</si>
  <si>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</si>
  <si>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</si>
  <si>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</si>
  <si>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</si>
  <si>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</si>
  <si>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</si>
  <si>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</si>
  <si>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</si>
  <si>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</si>
  <si>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</si>
  <si>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</si>
  <si>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</si>
  <si>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</si>
  <si>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</si>
  <si>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</si>
  <si>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</si>
  <si>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</si>
  <si>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</si>
  <si>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</si>
  <si>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</si>
  <si>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</si>
  <si>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</si>
  <si>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</si>
  <si>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</si>
  <si>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</si>
  <si>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</si>
  <si>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</si>
  <si>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</si>
  <si>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</si>
  <si>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</si>
  <si>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</si>
  <si>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</si>
  <si>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</si>
  <si>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</si>
  <si>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</si>
  <si>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</si>
  <si>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</si>
  <si>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</si>
  <si>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</si>
  <si>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</si>
  <si>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</si>
  <si>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</si>
  <si>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</si>
  <si>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</si>
  <si>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</si>
  <si>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</si>
  <si>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</si>
  <si>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</si>
  <si>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</si>
  <si>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</si>
  <si>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</si>
  <si>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</si>
  <si>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</si>
  <si>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</si>
  <si>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</si>
  <si>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</si>
  <si>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</si>
  <si>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</si>
  <si>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</si>
  <si>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</si>
  <si>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</si>
  <si>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</si>
  <si>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</si>
  <si>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</si>
  <si>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</si>
  <si>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</si>
  <si>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</si>
  <si>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</si>
  <si>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</si>
  <si>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</si>
  <si>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</si>
  <si>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</si>
  <si>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</si>
  <si>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</si>
  <si>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</si>
  <si>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</si>
  <si>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</si>
  <si>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</si>
  <si>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</si>
  <si>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</si>
  <si>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</si>
  <si>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</si>
  <si>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</si>
  <si>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</si>
  <si>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</si>
  <si>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</si>
  <si>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</si>
  <si>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</si>
  <si>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</si>
  <si>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</si>
  <si>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</si>
  <si>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</si>
  <si>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</si>
  <si>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</si>
  <si>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</si>
  <si>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</si>
  <si>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</si>
  <si>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</si>
  <si>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</si>
  <si>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</si>
  <si>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</si>
  <si>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</si>
  <si>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</si>
  <si>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</si>
  <si>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</si>
  <si>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</si>
  <si>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</si>
  <si>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</si>
  <si>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</si>
  <si>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</si>
  <si>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</si>
  <si>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</si>
  <si>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</si>
  <si>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</si>
  <si>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</si>
  <si>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</si>
  <si>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</si>
  <si>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</si>
  <si>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</si>
  <si>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</si>
  <si>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</si>
  <si>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</si>
  <si>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</si>
  <si>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</si>
  <si>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</si>
  <si>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</si>
  <si>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</si>
  <si>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</si>
  <si>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</si>
  <si>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</si>
  <si>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</si>
  <si>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</si>
  <si>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</si>
  <si>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</si>
  <si>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</si>
  <si>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</si>
  <si>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</si>
  <si>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</si>
  <si>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</si>
  <si>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</si>
  <si>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</si>
  <si>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</si>
  <si>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</si>
  <si>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</si>
  <si>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</si>
  <si>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</si>
  <si>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</si>
  <si>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</si>
  <si>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</si>
  <si>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</si>
  <si>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</si>
  <si>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</si>
  <si>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</si>
  <si>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</si>
  <si>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</si>
  <si>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</si>
  <si>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</si>
  <si>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</si>
  <si>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</si>
  <si>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</si>
  <si>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</si>
  <si>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</si>
  <si>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</si>
  <si>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</si>
  <si>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</si>
  <si>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</si>
  <si>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</si>
  <si>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</si>
  <si>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</si>
  <si>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</si>
  <si>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</si>
  <si>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</si>
  <si>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</si>
  <si>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</si>
  <si>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</si>
  <si>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</si>
  <si>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</si>
  <si>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</si>
  <si>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</si>
  <si>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</si>
  <si>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</si>
  <si>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</si>
  <si>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</si>
  <si>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</si>
  <si>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</si>
  <si>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</si>
  <si>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</si>
  <si>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</si>
  <si>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</si>
  <si>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</si>
  <si>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</si>
  <si>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</si>
  <si>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</si>
  <si>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</si>
  <si>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</si>
  <si>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</si>
  <si>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</si>
  <si>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</si>
  <si>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</si>
  <si>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</si>
  <si>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</si>
  <si>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</si>
  <si>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</si>
  <si>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</si>
  <si>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</si>
  <si>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</si>
  <si>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</si>
  <si>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</si>
  <si>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</si>
  <si>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</si>
  <si>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</si>
  <si>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</si>
  <si>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</si>
  <si>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</si>
  <si>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</si>
  <si>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</si>
  <si>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</si>
  <si>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</si>
  <si>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</si>
  <si>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</si>
  <si>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</si>
  <si>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</si>
  <si>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</si>
  <si>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</si>
  <si>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</si>
  <si>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</si>
  <si>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</si>
  <si>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</si>
  <si>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</si>
  <si>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</si>
  <si>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</si>
  <si>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</si>
  <si>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</si>
  <si>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</si>
  <si>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</si>
  <si>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</si>
  <si>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</si>
  <si>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</si>
  <si>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</si>
  <si>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</si>
  <si>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</si>
  <si>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</si>
  <si>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</si>
  <si>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</si>
  <si>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</si>
  <si>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</si>
  <si>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</si>
  <si>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</si>
  <si>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</si>
  <si>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</si>
  <si>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</si>
  <si>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</si>
  <si>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</si>
  <si>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</si>
  <si>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</si>
  <si>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</si>
  <si>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</si>
  <si>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</si>
  <si>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</si>
  <si>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</si>
  <si>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</si>
  <si>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</si>
  <si>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</si>
  <si>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</si>
  <si>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</si>
  <si>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</si>
  <si>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</si>
  <si>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</si>
  <si>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</si>
  <si>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</si>
  <si>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</si>
  <si>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</si>
  <si>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</si>
  <si>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</si>
  <si>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</si>
  <si>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</si>
  <si>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</si>
  <si>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</si>
  <si>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</si>
  <si>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</si>
  <si>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</si>
  <si>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</si>
  <si>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</si>
  <si>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</si>
  <si>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</si>
  <si>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</si>
  <si>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</si>
  <si>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</si>
  <si>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</si>
  <si>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</si>
  <si>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</si>
  <si>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</si>
  <si>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</si>
  <si>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</si>
  <si>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</si>
  <si>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</si>
  <si>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</si>
  <si>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</si>
  <si>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</si>
  <si>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</si>
  <si>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</si>
  <si>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</si>
  <si>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</si>
  <si>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</si>
  <si>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</si>
  <si>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</si>
  <si>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</si>
  <si>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</si>
  <si>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</si>
  <si>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</si>
  <si>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</si>
  <si>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</si>
  <si>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</si>
  <si>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</si>
  <si>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</si>
  <si>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</si>
  <si>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</si>
  <si>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</si>
  <si>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</si>
  <si>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</si>
  <si>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</si>
  <si>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</si>
  <si>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</si>
  <si>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</si>
  <si>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</si>
  <si>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</si>
  <si>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</si>
  <si>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</si>
  <si>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</si>
  <si>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</si>
  <si>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</si>
  <si>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</si>
  <si>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</si>
  <si>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</si>
  <si>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</si>
  <si>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</si>
  <si>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</si>
  <si>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</si>
  <si>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</si>
  <si>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</si>
  <si>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</si>
  <si>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</si>
  <si>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</si>
  <si>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</si>
  <si>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</si>
  <si>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</si>
  <si>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</si>
  <si>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</si>
  <si>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</si>
  <si>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</si>
  <si>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</si>
  <si>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</si>
  <si>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</si>
  <si>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</si>
  <si>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</si>
  <si>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</si>
  <si>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</si>
  <si>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</si>
  <si>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</si>
  <si>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</si>
  <si>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</si>
  <si>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</si>
  <si>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</si>
  <si>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</si>
  <si>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</si>
  <si>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</si>
  <si>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</si>
  <si>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</si>
  <si>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</si>
  <si>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</si>
  <si>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</si>
  <si>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</si>
  <si>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</si>
  <si>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</si>
  <si>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</si>
  <si>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</si>
  <si>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</si>
  <si>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</si>
  <si>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</si>
  <si>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</si>
  <si>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</si>
  <si>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</si>
  <si>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</si>
  <si>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</si>
  <si>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</si>
  <si>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</si>
  <si>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</si>
  <si>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</si>
  <si>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</si>
  <si>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</si>
  <si>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</si>
  <si>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</si>
  <si>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</si>
  <si>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</si>
  <si>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</si>
  <si>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</si>
  <si>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</si>
  <si>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</si>
  <si>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</si>
  <si>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</si>
  <si>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</si>
  <si>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</si>
  <si>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</si>
  <si>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</si>
  <si>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</si>
  <si>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</si>
  <si>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</si>
  <si>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</si>
  <si>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</si>
  <si>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</si>
  <si>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</si>
  <si>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</si>
  <si>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</si>
  <si>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</si>
  <si>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</si>
  <si>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</si>
  <si>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</si>
  <si>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</si>
  <si>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</si>
  <si>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</si>
  <si>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</si>
  <si>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</si>
  <si>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</si>
  <si>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</si>
  <si>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</si>
  <si>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</si>
  <si>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</si>
  <si>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</si>
  <si>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</si>
  <si>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</si>
  <si>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</si>
  <si>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</si>
  <si>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</si>
  <si>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</si>
  <si>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</si>
  <si>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</si>
  <si>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</si>
  <si>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</si>
  <si>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</si>
  <si>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</si>
  <si>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</si>
  <si>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</si>
  <si>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</si>
  <si>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</si>
  <si>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</si>
  <si>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</si>
  <si>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</si>
  <si>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</si>
  <si>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</si>
  <si>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</si>
  <si>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</si>
  <si>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</si>
  <si>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</si>
  <si>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</si>
  <si>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</si>
  <si>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</si>
  <si>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</si>
  <si>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</si>
  <si>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</si>
  <si>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</si>
  <si>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</si>
  <si>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</si>
  <si>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</si>
  <si>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</si>
  <si>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</si>
  <si>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</si>
  <si>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</si>
  <si>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</si>
  <si>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</si>
  <si>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</si>
  <si>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</si>
  <si>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</si>
  <si>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</si>
  <si>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</si>
  <si>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</si>
  <si>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</si>
  <si>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</si>
  <si>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</si>
  <si>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</si>
  <si>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</si>
  <si>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</si>
  <si>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</si>
  <si>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</si>
  <si>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</si>
  <si>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</si>
  <si>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</si>
  <si>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</si>
  <si>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</si>
  <si>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</si>
  <si>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</si>
  <si>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</si>
  <si>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</si>
  <si>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</si>
  <si>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</si>
  <si>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</si>
  <si>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</si>
  <si>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</si>
  <si>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</si>
  <si>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</si>
  <si>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</si>
  <si>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</si>
  <si>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</si>
  <si>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</si>
  <si>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</si>
  <si>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</si>
  <si>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</si>
  <si>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</si>
  <si>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</si>
  <si>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</si>
  <si>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</si>
  <si>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</si>
  <si>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</si>
  <si>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</si>
  <si>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</si>
  <si>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</si>
  <si>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</si>
  <si>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</si>
  <si>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</si>
  <si>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</si>
  <si>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</si>
  <si>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</si>
  <si>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</si>
  <si>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</si>
  <si>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</si>
  <si>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</si>
  <si>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</si>
  <si>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</si>
  <si>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</si>
  <si>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</si>
  <si>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</si>
  <si>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</si>
  <si>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</si>
  <si>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</si>
  <si>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</si>
  <si>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</si>
  <si>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</si>
  <si>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</si>
  <si>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</si>
  <si>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</si>
  <si>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</si>
  <si>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</si>
  <si>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</si>
  <si>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</si>
  <si>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</si>
  <si>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</si>
  <si>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</si>
  <si>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</si>
  <si>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</si>
  <si>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</si>
  <si>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</si>
  <si>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</si>
  <si>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</si>
  <si>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</si>
  <si>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</si>
  <si>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</si>
  <si>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</si>
  <si>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</si>
  <si>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</si>
  <si>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</si>
  <si>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</si>
  <si>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</si>
  <si>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</si>
  <si>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</si>
  <si>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</si>
  <si>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</si>
  <si>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</si>
  <si>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</si>
  <si>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</si>
  <si>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</si>
  <si>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</si>
  <si>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</si>
  <si>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</si>
  <si>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</si>
  <si>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</si>
  <si>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</si>
  <si>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</si>
  <si>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</si>
  <si>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</si>
  <si>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</si>
  <si>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</si>
  <si>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</si>
  <si>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</si>
  <si>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</si>
  <si>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</si>
  <si>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</si>
  <si>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</si>
  <si>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</si>
  <si>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</si>
  <si>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</si>
  <si>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</si>
  <si>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</si>
  <si>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</si>
  <si>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</si>
  <si>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</si>
  <si>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</si>
  <si>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</si>
  <si>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</si>
  <si>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</si>
  <si>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</si>
  <si>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</si>
  <si>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</si>
  <si>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</si>
  <si>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</si>
  <si>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</si>
  <si>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</si>
  <si>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</si>
  <si>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</si>
  <si>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</si>
  <si>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</si>
  <si>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</si>
  <si>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</si>
  <si>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</si>
  <si>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</si>
  <si>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</si>
  <si>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</si>
  <si>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</si>
  <si>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</si>
  <si>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</si>
  <si>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</si>
  <si>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</si>
  <si>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</si>
  <si>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</si>
  <si>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</si>
  <si>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</si>
  <si>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</si>
  <si>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</si>
  <si>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</si>
  <si>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</si>
  <si>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</si>
  <si>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</si>
  <si>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</si>
  <si>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</si>
  <si>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</si>
  <si>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</si>
  <si>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</si>
  <si>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</si>
  <si>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</si>
  <si>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</si>
  <si>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</si>
  <si>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</si>
  <si>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</si>
  <si>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</si>
  <si>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</si>
  <si>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</si>
  <si>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</si>
  <si>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</si>
  <si>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</si>
  <si>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</si>
  <si>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</si>
  <si>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</si>
  <si>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</si>
  <si>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</si>
  <si>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</si>
  <si>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</si>
  <si>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</si>
  <si>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</si>
  <si>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</si>
  <si>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</si>
  <si>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</si>
  <si>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</si>
  <si>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</si>
  <si>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</si>
  <si>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</si>
  <si>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</si>
  <si>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</si>
  <si>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</si>
  <si>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</si>
  <si>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</si>
  <si>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</si>
  <si>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</si>
  <si>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</si>
  <si>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</si>
  <si>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</si>
  <si>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</si>
  <si>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</si>
  <si>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</si>
  <si>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</si>
  <si>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</si>
  <si>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</si>
  <si>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</si>
  <si>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</si>
  <si>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</si>
  <si>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</si>
  <si>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</si>
  <si>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</si>
  <si>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</si>
  <si>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</si>
  <si>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</si>
  <si>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</si>
  <si>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</si>
  <si>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</si>
  <si>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</si>
  <si>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</si>
  <si>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</si>
  <si>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</si>
  <si>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</si>
  <si>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</si>
  <si>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</si>
  <si>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</si>
  <si>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</si>
  <si>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</si>
  <si>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</si>
  <si>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</si>
  <si>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</si>
  <si>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</si>
  <si>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</si>
  <si>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</si>
  <si>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</si>
  <si>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</si>
  <si>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</si>
  <si>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</si>
  <si>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</si>
  <si>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</si>
  <si>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</si>
  <si>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</si>
  <si>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</si>
  <si>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</si>
  <si>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</si>
  <si>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</si>
  <si>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</si>
  <si>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</si>
  <si>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</si>
  <si>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</si>
  <si>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</si>
  <si>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</si>
  <si>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</si>
  <si>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</si>
  <si>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</si>
  <si>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</si>
  <si>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</si>
  <si>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</si>
  <si>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</si>
  <si>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</si>
  <si>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</si>
  <si>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</si>
  <si>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</si>
  <si>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</si>
  <si>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</si>
  <si>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</si>
  <si>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</si>
  <si>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</si>
  <si>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</si>
  <si>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</si>
  <si>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</si>
  <si>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</si>
  <si>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</si>
  <si>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</si>
  <si>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</si>
  <si>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</si>
  <si>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</si>
  <si>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</si>
  <si>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</si>
  <si>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</si>
  <si>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</si>
  <si>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</si>
  <si>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</si>
  <si>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</si>
  <si>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</si>
  <si>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</si>
  <si>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</si>
  <si>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</si>
  <si>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</si>
  <si>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</si>
  <si>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</si>
  <si>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</si>
  <si>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</si>
  <si>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</si>
  <si>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</si>
  <si>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</si>
  <si>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</si>
  <si>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</si>
  <si>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</si>
  <si>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</si>
  <si>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</si>
  <si>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</si>
  <si>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</si>
  <si>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</si>
  <si>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</si>
  <si>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</si>
  <si>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</si>
  <si>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</si>
  <si>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</si>
  <si>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</si>
  <si>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</si>
  <si>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</si>
  <si>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</si>
  <si>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</si>
  <si>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</si>
  <si>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</si>
  <si>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</si>
  <si>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</si>
  <si>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</si>
  <si>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</si>
  <si>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</si>
  <si>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</si>
  <si>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</si>
  <si>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</si>
  <si>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</si>
  <si>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</si>
  <si>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</si>
  <si>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</si>
  <si>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</si>
  <si>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</si>
  <si>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</si>
  <si>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</si>
  <si>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</si>
  <si>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</si>
  <si>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</si>
  <si>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</si>
  <si>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</si>
  <si>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</si>
  <si>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</si>
  <si>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</si>
  <si>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</si>
  <si>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</si>
  <si>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</si>
  <si>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</si>
  <si>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</si>
  <si>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</si>
  <si>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</si>
  <si>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</si>
  <si>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</si>
  <si>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</si>
  <si>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</si>
  <si>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</si>
  <si>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</si>
  <si>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</si>
  <si>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</si>
  <si>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</si>
  <si>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</si>
  <si>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</si>
  <si>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</si>
  <si>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</si>
  <si>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</si>
  <si>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</si>
  <si>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</si>
  <si>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</si>
  <si>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</si>
  <si>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</si>
  <si>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</si>
  <si>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</si>
  <si>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</si>
  <si>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</si>
  <si>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</si>
  <si>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</si>
  <si>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</si>
  <si>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</si>
  <si>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</si>
  <si>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</si>
  <si>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</si>
  <si>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</si>
  <si>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</si>
  <si>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</si>
  <si>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</si>
  <si>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</si>
  <si>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</si>
  <si>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</si>
  <si>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</si>
  <si>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</si>
  <si>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</si>
  <si>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</si>
  <si>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</si>
  <si>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</si>
  <si>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</si>
  <si>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</si>
  <si>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</si>
  <si>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</si>
  <si>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</si>
  <si>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</si>
  <si>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</si>
  <si>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</si>
  <si>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</si>
  <si>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</si>
  <si>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</si>
  <si>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</si>
  <si>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</si>
  <si>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</si>
  <si>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</si>
  <si>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</si>
  <si>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</si>
  <si>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</si>
  <si>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</si>
  <si>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</si>
  <si>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</si>
  <si>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</si>
  <si>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</si>
  <si>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</si>
  <si>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</si>
  <si>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</si>
  <si>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</si>
  <si>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</si>
  <si>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</si>
  <si>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</si>
  <si>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</si>
  <si>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</si>
  <si>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</si>
  <si>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</si>
  <si>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</si>
  <si>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</si>
  <si>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</si>
  <si>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</si>
  <si>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</si>
  <si>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</si>
  <si>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</si>
  <si>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</si>
  <si>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</si>
  <si>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</si>
  <si>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</si>
  <si>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</si>
  <si>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</si>
  <si>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</si>
  <si>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</si>
  <si>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</si>
  <si>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</si>
  <si>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</si>
  <si>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</si>
  <si>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</si>
  <si>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</si>
  <si>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</si>
  <si>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</si>
  <si>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</si>
  <si>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</si>
  <si>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</si>
  <si>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</si>
  <si>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</si>
  <si>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</si>
  <si>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</si>
  <si>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</si>
  <si>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</si>
  <si>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</si>
  <si>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</si>
  <si>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</si>
  <si>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</si>
  <si>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</si>
  <si>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</si>
  <si>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</si>
  <si>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</si>
  <si>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</si>
  <si>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</si>
  <si>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</si>
  <si>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</si>
  <si>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</si>
  <si>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</si>
  <si>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</si>
  <si>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</si>
  <si>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</si>
  <si>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</si>
  <si>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</si>
  <si>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</si>
  <si>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</si>
  <si>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</si>
  <si>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</si>
  <si>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</si>
  <si>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</si>
  <si>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</si>
  <si>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</si>
  <si>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</si>
  <si>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</si>
  <si>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</si>
  <si>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</si>
  <si>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</si>
  <si>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</si>
  <si>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</si>
  <si>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</si>
  <si>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</si>
  <si>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</si>
  <si>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</si>
  <si>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</si>
  <si>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</si>
  <si>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</si>
  <si>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</si>
  <si>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</si>
  <si>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</si>
  <si>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</si>
  <si>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</si>
  <si>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</si>
  <si>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</si>
  <si>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</si>
  <si>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</si>
  <si>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</si>
  <si>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</si>
  <si>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</si>
  <si>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</si>
  <si>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</si>
  <si>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</si>
  <si>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</si>
  <si>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</si>
  <si>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</si>
  <si>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</si>
  <si>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</si>
  <si>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</si>
  <si>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</si>
  <si>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</si>
  <si>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</si>
  <si>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</si>
  <si>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</si>
  <si>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</si>
  <si>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</si>
  <si>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</si>
  <si>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</si>
  <si>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</si>
  <si>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</si>
  <si>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</si>
  <si>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</si>
  <si>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</si>
  <si>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</si>
  <si>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</si>
  <si>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</si>
  <si>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</si>
  <si>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</si>
  <si>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</si>
  <si>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</si>
  <si>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</si>
  <si>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</si>
  <si>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</si>
  <si>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</si>
  <si>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</si>
  <si>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</si>
  <si>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</si>
  <si>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</si>
  <si>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</si>
  <si>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</si>
  <si>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</si>
  <si>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</si>
  <si>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</si>
  <si>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</si>
  <si>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</si>
  <si>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</si>
  <si>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</si>
  <si>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</si>
  <si>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</si>
  <si>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</si>
  <si>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</si>
  <si>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</si>
  <si>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</si>
  <si>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</si>
  <si>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</si>
  <si>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</si>
  <si>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</si>
  <si>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</si>
  <si>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</si>
  <si>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</si>
  <si>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</si>
  <si>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</si>
  <si>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</si>
  <si>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</si>
  <si>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</si>
  <si>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</si>
  <si>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</si>
  <si>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</si>
  <si>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</si>
  <si>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</si>
  <si>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</si>
  <si>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</si>
  <si>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</si>
  <si>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</si>
  <si>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</si>
  <si>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</si>
  <si>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</si>
  <si>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</si>
  <si>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</si>
  <si>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</si>
  <si>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</si>
  <si>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</si>
  <si>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</si>
  <si>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</si>
  <si>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</si>
  <si>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</si>
  <si>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</si>
  <si>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</si>
  <si>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</si>
  <si>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</si>
  <si>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</si>
  <si>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</si>
  <si>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</si>
  <si>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</si>
  <si>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</si>
  <si>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</si>
  <si>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</si>
  <si>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</si>
  <si>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</si>
  <si>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</si>
  <si>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</si>
  <si>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</si>
  <si>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</si>
  <si>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</si>
  <si>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</si>
  <si>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</si>
  <si>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</si>
  <si>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</si>
  <si>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</si>
  <si>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</si>
  <si>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</si>
  <si>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</si>
  <si>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</si>
  <si>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</si>
  <si>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</si>
  <si>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</si>
  <si>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</si>
  <si>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</si>
  <si>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</si>
  <si>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</si>
  <si>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</si>
  <si>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</si>
  <si>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</si>
  <si>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</si>
  <si>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</si>
  <si>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</si>
  <si>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</si>
  <si>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</si>
  <si>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</si>
  <si>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</si>
  <si>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</si>
  <si>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</si>
  <si>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</si>
  <si>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</si>
  <si>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</si>
  <si>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</si>
  <si>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</si>
  <si>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</si>
  <si>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</si>
  <si>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</si>
  <si>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</si>
  <si>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</si>
  <si>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</si>
  <si>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</si>
  <si>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</si>
  <si>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</si>
  <si>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</si>
  <si>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</si>
  <si>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</si>
  <si>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</si>
  <si>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</si>
  <si>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</si>
  <si>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</si>
  <si>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</si>
  <si>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</si>
  <si>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</si>
  <si>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</si>
  <si>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</si>
  <si>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</si>
  <si>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</si>
  <si>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</si>
  <si>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</si>
  <si>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</si>
  <si>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</si>
  <si>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</si>
  <si>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</si>
  <si>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</si>
  <si>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</si>
  <si>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</si>
  <si>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</si>
  <si>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</si>
  <si>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</si>
  <si>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</si>
  <si>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</si>
  <si>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</si>
  <si>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</si>
  <si>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</si>
  <si>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</si>
  <si>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</si>
  <si>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</si>
  <si>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</si>
  <si>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</si>
  <si>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</si>
  <si>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</si>
  <si>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</si>
  <si>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</si>
  <si>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</si>
  <si>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</si>
  <si>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</si>
  <si>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</si>
  <si>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</si>
  <si>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</si>
  <si>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</si>
  <si>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</si>
  <si>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</si>
  <si>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</si>
  <si>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</si>
  <si>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</si>
  <si>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</si>
  <si>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</si>
  <si>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</si>
  <si>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</si>
  <si>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</si>
  <si>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</si>
  <si>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</si>
  <si>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</si>
  <si>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</si>
  <si>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</si>
  <si>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</si>
  <si>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</si>
  <si>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</si>
  <si>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</si>
  <si>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</si>
  <si>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</si>
  <si>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</si>
  <si>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</si>
  <si>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</si>
  <si>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</si>
  <si>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</si>
  <si>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</si>
  <si>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</si>
  <si>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</si>
  <si>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</si>
  <si>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</si>
  <si>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</si>
  <si>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</si>
  <si>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</si>
  <si>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</si>
  <si>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</si>
  <si>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</si>
  <si>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</si>
  <si>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</si>
  <si>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</si>
  <si>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</si>
  <si>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</si>
  <si>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</si>
  <si>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</si>
  <si>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</si>
  <si>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</si>
  <si>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</si>
  <si>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</si>
  <si>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</si>
  <si>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</si>
  <si>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</si>
  <si>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</si>
  <si>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</si>
  <si>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</si>
  <si>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</si>
  <si>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</si>
  <si>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</si>
  <si>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</si>
  <si>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</si>
  <si>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</si>
  <si>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</si>
  <si>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</si>
  <si>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</si>
  <si>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</si>
  <si>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</si>
  <si>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</si>
  <si>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</si>
  <si>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</si>
  <si>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</si>
  <si>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</si>
  <si>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</si>
  <si>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</si>
  <si>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</si>
  <si>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</si>
  <si>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</si>
  <si>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</si>
  <si>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</si>
  <si>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</si>
  <si>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</si>
  <si>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</si>
  <si>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</si>
  <si>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</si>
  <si>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</si>
  <si>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</si>
  <si>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</si>
  <si>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</si>
  <si>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</si>
  <si>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</si>
  <si>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</si>
  <si>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</si>
  <si>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</si>
  <si>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</si>
  <si>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</si>
  <si>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</si>
  <si>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</si>
  <si>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</si>
  <si>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</si>
  <si>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</si>
  <si>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</si>
  <si>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</si>
  <si>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</si>
  <si>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</si>
  <si>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</si>
  <si>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</si>
  <si>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</si>
  <si>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</si>
  <si>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</si>
  <si>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</si>
  <si>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</si>
  <si>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</si>
  <si>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</si>
  <si>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</si>
  <si>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</si>
  <si>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</si>
  <si>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</si>
  <si>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</si>
  <si>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</si>
  <si>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</si>
  <si>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</si>
  <si>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</si>
  <si>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</si>
  <si>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</si>
  <si>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</si>
  <si>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</si>
  <si>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</si>
  <si>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</si>
  <si>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</si>
  <si>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</si>
  <si>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</si>
  <si>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</si>
  <si>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</si>
  <si>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</si>
  <si>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</si>
  <si>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</si>
  <si>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</si>
  <si>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</si>
  <si>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</si>
  <si>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</si>
  <si>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</si>
  <si>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</si>
  <si>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</si>
  <si>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</si>
  <si>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</si>
  <si>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</si>
  <si>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</si>
  <si>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</si>
  <si>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</si>
  <si>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</si>
  <si>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</si>
  <si>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</si>
  <si>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</si>
  <si>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</si>
  <si>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</si>
  <si>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</si>
  <si>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</si>
  <si>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</si>
  <si>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</si>
  <si>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</si>
  <si>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</si>
  <si>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</si>
  <si>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</si>
  <si>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</si>
  <si>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</si>
  <si>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</si>
  <si>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</si>
  <si>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</si>
  <si>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</si>
  <si>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</si>
  <si>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</si>
  <si>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</si>
  <si>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</si>
  <si>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</si>
  <si>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</si>
  <si>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</si>
  <si>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</si>
  <si>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</si>
  <si>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</si>
  <si>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</si>
  <si>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</si>
  <si>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</si>
  <si>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</si>
  <si>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</si>
  <si>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</si>
  <si>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</si>
  <si>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</si>
  <si>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</si>
  <si>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</si>
  <si>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</si>
  <si>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</si>
  <si>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</si>
  <si>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</si>
  <si>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</si>
  <si>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</si>
  <si>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</si>
  <si>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</si>
  <si>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</si>
  <si>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</si>
  <si>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</si>
  <si>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</si>
  <si>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</si>
  <si>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</si>
  <si>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</si>
  <si>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</si>
  <si>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</si>
  <si>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</si>
  <si>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</si>
  <si>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</si>
  <si>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</si>
  <si>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</si>
  <si>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</si>
  <si>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</si>
  <si>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</si>
  <si>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</si>
  <si>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</si>
  <si>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</si>
  <si>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</si>
  <si>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</si>
  <si>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</si>
  <si>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</si>
  <si>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</si>
  <si>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</si>
  <si>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</si>
  <si>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</si>
  <si>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</si>
  <si>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</si>
  <si>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</si>
  <si>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</si>
  <si>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</si>
  <si>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</si>
  <si>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</si>
  <si>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</si>
  <si>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</si>
  <si>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</si>
  <si>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</si>
  <si>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</si>
  <si>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</si>
  <si>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</si>
  <si>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</si>
  <si>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</si>
  <si>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</si>
  <si>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</si>
  <si>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</si>
  <si>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</si>
  <si>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</si>
  <si>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</si>
  <si>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</si>
  <si>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</si>
  <si>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</si>
  <si>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</si>
  <si>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</si>
  <si>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</si>
  <si>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</si>
  <si>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</si>
  <si>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</si>
  <si>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</si>
  <si>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</si>
  <si>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</si>
  <si>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</si>
  <si>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</si>
  <si>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</si>
  <si>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</si>
  <si>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</si>
  <si>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</si>
  <si>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</si>
  <si>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</si>
  <si>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</si>
  <si>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</si>
  <si>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</si>
  <si>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</si>
  <si>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</si>
  <si>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</si>
  <si>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</si>
  <si>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</si>
  <si>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</si>
  <si>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</si>
  <si>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</si>
  <si>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</si>
  <si>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</si>
  <si>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</si>
  <si>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</si>
  <si>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</si>
  <si>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</si>
  <si>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</si>
  <si>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</si>
  <si>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</si>
  <si>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</si>
  <si>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</si>
  <si>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</si>
  <si>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</si>
  <si>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</si>
  <si>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</si>
  <si>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</si>
  <si>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</si>
  <si>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</si>
  <si>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</si>
  <si>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</si>
  <si>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</si>
  <si>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</si>
  <si>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</si>
  <si>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</si>
  <si>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</si>
  <si>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</si>
  <si>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</si>
  <si>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</si>
  <si>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</si>
  <si>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</si>
  <si>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</si>
  <si>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</si>
  <si>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</si>
  <si>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</si>
  <si>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</si>
  <si>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</si>
  <si>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</si>
  <si>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</si>
  <si>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</si>
  <si>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</si>
  <si>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</si>
  <si>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</si>
  <si>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</si>
  <si>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</si>
  <si>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</si>
  <si>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</si>
  <si>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</si>
  <si>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</si>
  <si>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</si>
  <si>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</si>
  <si>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</si>
  <si>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</si>
  <si>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</si>
  <si>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</si>
  <si>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</si>
  <si>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</si>
  <si>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</si>
  <si>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</si>
  <si>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</si>
  <si>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</si>
  <si>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</si>
  <si>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</si>
  <si>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</si>
  <si>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</si>
  <si>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</si>
  <si>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</si>
  <si>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</si>
  <si>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</si>
  <si>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</si>
  <si>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</si>
  <si>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</si>
  <si>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</si>
  <si>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</si>
  <si>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</si>
  <si>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</si>
  <si>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</si>
  <si>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</si>
  <si>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</si>
  <si>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</si>
  <si>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</si>
  <si>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</si>
  <si>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</si>
  <si>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</si>
  <si>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</si>
  <si>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</si>
  <si>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</si>
  <si>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</si>
  <si>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</si>
  <si>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</si>
  <si>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</si>
  <si>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</si>
  <si>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</si>
  <si>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</si>
  <si>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</si>
  <si>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</si>
  <si>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</si>
  <si>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</si>
  <si>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</si>
  <si>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</si>
  <si>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</si>
  <si>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</si>
  <si>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</si>
  <si>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</si>
  <si>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</si>
  <si>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</si>
  <si>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</si>
  <si>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</si>
  <si>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</si>
  <si>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</si>
  <si>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</si>
  <si>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</si>
  <si>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</si>
  <si>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</si>
  <si>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</si>
  <si>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</si>
  <si>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</si>
  <si>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</si>
  <si>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</si>
  <si>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</si>
  <si>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</si>
  <si>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</si>
  <si>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</si>
  <si>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</si>
  <si>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</si>
  <si>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</si>
  <si>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</si>
  <si>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</si>
  <si>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</si>
  <si>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</si>
  <si>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</si>
  <si>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</si>
  <si>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</si>
  <si>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</si>
  <si>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</si>
  <si>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</si>
  <si>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</si>
  <si>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</si>
  <si>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</si>
  <si>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</si>
  <si>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</si>
  <si>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</si>
  <si>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</si>
  <si>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</si>
  <si>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</si>
  <si>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</si>
  <si>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</si>
  <si>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</si>
  <si>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</si>
  <si>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</si>
  <si>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</si>
  <si>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</si>
  <si>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</si>
  <si>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</si>
  <si>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</si>
  <si>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</si>
  <si>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</si>
  <si>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</si>
  <si>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</si>
  <si>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</si>
  <si>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</si>
  <si>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</si>
  <si>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</si>
  <si>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</si>
  <si>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</si>
  <si>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</si>
  <si>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</si>
  <si>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</si>
  <si>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</si>
  <si>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</si>
  <si>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</si>
  <si>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</si>
  <si>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</si>
  <si>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</si>
  <si>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</si>
  <si>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</si>
  <si>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</si>
  <si>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</si>
  <si>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</si>
  <si>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</si>
  <si>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</si>
  <si>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</si>
  <si>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</si>
  <si>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</si>
  <si>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</si>
  <si>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</si>
  <si>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</si>
  <si>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</si>
  <si>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</si>
  <si>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</si>
  <si>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</si>
  <si>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</si>
  <si>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</si>
  <si>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</si>
  <si>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</si>
  <si>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</si>
  <si>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</si>
  <si>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</si>
  <si>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</si>
  <si>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</si>
  <si>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</si>
  <si>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</si>
  <si>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</si>
  <si>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</si>
  <si>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</si>
  <si>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</si>
  <si>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</si>
  <si>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</si>
  <si>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</si>
  <si>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</si>
  <si>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</si>
  <si>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</si>
  <si>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</si>
  <si>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</si>
  <si>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</si>
  <si>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</si>
  <si>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</si>
  <si>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</si>
  <si>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</si>
  <si>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</si>
  <si>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</si>
  <si>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</si>
  <si>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</si>
  <si>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</si>
  <si>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</si>
  <si>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</si>
  <si>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</si>
  <si>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</si>
  <si>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</si>
  <si>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</si>
  <si>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</si>
  <si>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</si>
  <si>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</si>
  <si>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</si>
  <si>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</si>
  <si>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</si>
  <si>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</si>
  <si>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</si>
  <si>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</si>
  <si>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</si>
  <si>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</si>
  <si>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</si>
  <si>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</si>
  <si>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</si>
  <si>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</si>
  <si>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</si>
  <si>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</si>
  <si>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</si>
  <si>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</si>
  <si>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</si>
  <si>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</si>
  <si>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</si>
  <si>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</si>
  <si>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</si>
  <si>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</si>
  <si>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</si>
  <si>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</si>
  <si>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</si>
  <si>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</si>
  <si>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</si>
  <si>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</si>
  <si>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</si>
  <si>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</si>
  <si>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</si>
  <si>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</si>
  <si>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</si>
  <si>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</si>
  <si>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</si>
  <si>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</si>
  <si>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</si>
  <si>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</si>
  <si>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</si>
  <si>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</si>
  <si>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</si>
  <si>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</si>
  <si>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</si>
  <si>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</si>
  <si>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</si>
  <si>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</si>
  <si>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</si>
  <si>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</si>
  <si>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</si>
  <si>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</si>
  <si>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</si>
  <si>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</si>
  <si>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</si>
  <si>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</si>
  <si>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</si>
  <si>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</si>
  <si>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</si>
  <si>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</si>
  <si>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</si>
  <si>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</si>
  <si>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</si>
  <si>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</si>
  <si>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</si>
  <si>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</si>
  <si>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</si>
  <si>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</si>
  <si>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</si>
  <si>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</si>
  <si>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</si>
  <si>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</si>
  <si>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</si>
  <si>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</si>
  <si>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</si>
  <si>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</si>
  <si>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</si>
  <si>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</si>
  <si>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</si>
  <si>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</si>
  <si>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</si>
  <si>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</si>
  <si>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</si>
  <si>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</si>
  <si>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</si>
  <si>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</si>
  <si>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</si>
  <si>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</si>
  <si>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</si>
  <si>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</si>
  <si>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</si>
  <si>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</si>
  <si>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</si>
  <si>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</si>
  <si>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</si>
  <si>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</si>
  <si>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</si>
  <si>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</si>
  <si>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</si>
  <si>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</si>
  <si>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</si>
  <si>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</si>
  <si>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</si>
  <si>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</si>
  <si>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</si>
  <si>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</si>
  <si>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</si>
  <si>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</si>
  <si>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</si>
  <si>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</si>
  <si>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</si>
  <si>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</si>
  <si>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</si>
  <si>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</si>
  <si>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</si>
  <si>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</si>
  <si>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</si>
  <si>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</si>
  <si>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</si>
  <si>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</si>
  <si>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</si>
  <si>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</si>
  <si>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</si>
  <si>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</si>
  <si>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</si>
  <si>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</si>
  <si>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</si>
  <si>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</si>
  <si>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</si>
  <si>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</si>
  <si>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</si>
  <si>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</si>
  <si>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</si>
  <si>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</si>
  <si>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</si>
  <si>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</si>
  <si>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</si>
  <si>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</si>
  <si>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</si>
  <si>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</si>
  <si>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</si>
  <si>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</si>
  <si>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</si>
  <si>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</si>
  <si>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</si>
  <si>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</si>
  <si>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</si>
  <si>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</si>
  <si>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</si>
  <si>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</si>
  <si>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</si>
  <si>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</si>
  <si>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</si>
  <si>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</si>
  <si>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</si>
  <si>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</si>
  <si>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</si>
  <si>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</si>
  <si>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</si>
  <si>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</si>
  <si>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</si>
  <si>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</si>
  <si>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</si>
  <si>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</si>
  <si>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</si>
  <si>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</si>
  <si>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</si>
  <si>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</si>
  <si>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</si>
  <si>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</si>
  <si>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</si>
  <si>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</si>
  <si>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</si>
  <si>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</si>
  <si>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</si>
  <si>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</si>
  <si>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</si>
  <si>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</si>
  <si>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</si>
  <si>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</si>
  <si>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</si>
  <si>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</si>
  <si>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</si>
  <si>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</si>
  <si>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</si>
  <si>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</si>
  <si>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</si>
  <si>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</si>
  <si>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</si>
  <si>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</si>
  <si>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</si>
  <si>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</si>
  <si>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</si>
  <si>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</si>
  <si>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</si>
  <si>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</si>
  <si>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</si>
  <si>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</si>
  <si>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</si>
  <si>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</si>
  <si>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</si>
  <si>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</si>
  <si>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</si>
  <si>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</si>
  <si>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</si>
  <si>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</si>
  <si>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</si>
  <si>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</si>
  <si>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</si>
  <si>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</si>
  <si>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</si>
  <si>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</si>
  <si>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</si>
  <si>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</si>
  <si>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</si>
  <si>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</si>
  <si>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</si>
  <si>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</si>
  <si>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</si>
  <si>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</si>
  <si>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</si>
  <si>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</si>
  <si>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</si>
  <si>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</si>
  <si>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</si>
  <si>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</si>
  <si>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</si>
  <si>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</si>
  <si>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</si>
  <si>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</si>
  <si>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</si>
  <si>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</si>
  <si>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</si>
  <si>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</si>
  <si>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</si>
  <si>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</si>
  <si>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</si>
  <si>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</si>
  <si>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</si>
  <si>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</si>
  <si>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</si>
  <si>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</si>
  <si>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</si>
  <si>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</si>
  <si>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</si>
  <si>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</si>
  <si>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</si>
  <si>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</si>
  <si>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</si>
  <si>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</si>
  <si>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</si>
  <si>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</si>
  <si>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</si>
  <si>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</si>
  <si>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</si>
  <si>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</si>
  <si>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</si>
  <si>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</si>
  <si>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</si>
  <si>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</si>
  <si>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</si>
  <si>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</si>
  <si>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</si>
  <si>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</si>
  <si>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</si>
  <si>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</si>
  <si>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</si>
  <si>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</si>
  <si>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</si>
  <si>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</si>
  <si>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</si>
  <si>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</si>
  <si>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</si>
  <si>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</si>
  <si>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</si>
  <si>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</si>
  <si>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</si>
  <si>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</si>
  <si>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</si>
  <si>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</si>
  <si>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</si>
  <si>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</si>
  <si>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</si>
  <si>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</si>
  <si>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</si>
  <si>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</si>
  <si>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</si>
  <si>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</si>
  <si>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</si>
  <si>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</si>
  <si>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</si>
  <si>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</si>
  <si>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</si>
  <si>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</si>
  <si>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</si>
  <si>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</si>
  <si>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</si>
  <si>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</si>
  <si>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</si>
  <si>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</si>
  <si>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</si>
  <si>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</si>
  <si>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</si>
  <si>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</si>
  <si>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</si>
  <si>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</si>
  <si>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</si>
  <si>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</si>
  <si>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</si>
  <si>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</si>
  <si>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</si>
  <si>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</si>
  <si>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</si>
  <si>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</si>
  <si>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</si>
  <si>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</si>
  <si>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</si>
  <si>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</si>
  <si>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</si>
  <si>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</si>
  <si>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</si>
  <si>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</si>
  <si>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</si>
  <si>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</si>
  <si>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</si>
  <si>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</si>
  <si>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</si>
  <si>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</si>
  <si>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</si>
  <si>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</si>
  <si>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</si>
  <si>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</si>
  <si>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</si>
  <si>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</si>
  <si>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</si>
  <si>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</si>
  <si>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</si>
  <si>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</si>
  <si>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</si>
  <si>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</si>
  <si>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</si>
  <si>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</si>
  <si>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</si>
  <si>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</si>
  <si>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</si>
  <si>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</si>
  <si>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</si>
  <si>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</si>
  <si>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</si>
  <si>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</si>
  <si>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</si>
  <si>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</si>
  <si>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</si>
  <si>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</si>
  <si>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</si>
  <si>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</si>
  <si>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</si>
  <si>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</si>
  <si>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</si>
  <si>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</si>
  <si>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</si>
  <si>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</si>
  <si>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</si>
  <si>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</si>
  <si>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</si>
  <si>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</si>
  <si>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</si>
  <si>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</si>
  <si>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</si>
  <si>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</si>
  <si>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</si>
  <si>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</si>
  <si>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</si>
  <si>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</si>
  <si>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</si>
  <si>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</si>
  <si>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</si>
  <si>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</si>
  <si>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</si>
  <si>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</si>
  <si>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</si>
  <si>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</si>
  <si>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</si>
  <si>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</si>
  <si>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</si>
  <si>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</si>
  <si>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</si>
  <si>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</si>
  <si>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</si>
  <si>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</si>
  <si>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</si>
  <si>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</si>
  <si>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</si>
  <si>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</si>
  <si>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</si>
  <si>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</si>
  <si>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</si>
  <si>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</si>
  <si>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</si>
  <si>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</si>
  <si>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</si>
  <si>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</si>
  <si>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</si>
  <si>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</si>
  <si>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</si>
  <si>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</si>
  <si>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</si>
  <si>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</si>
  <si>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</si>
  <si>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</si>
  <si>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</si>
  <si>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</si>
  <si>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</si>
  <si>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</si>
  <si>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</si>
  <si>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</si>
  <si>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</si>
  <si>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</si>
  <si>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</si>
  <si>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</si>
  <si>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</si>
  <si>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</si>
  <si>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</si>
  <si>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</si>
  <si>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</si>
  <si>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</si>
  <si>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</si>
  <si>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</si>
  <si>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</si>
  <si>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</si>
  <si>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</si>
  <si>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</si>
  <si>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</si>
  <si>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</si>
  <si>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</si>
  <si>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</si>
  <si>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</si>
  <si>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</si>
  <si>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</si>
  <si>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</si>
  <si>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</si>
  <si>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</si>
  <si>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</si>
  <si>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</si>
  <si>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</si>
  <si>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</si>
  <si>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</si>
  <si>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</si>
  <si>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</si>
  <si>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</si>
  <si>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</si>
  <si>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</si>
  <si>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</si>
  <si>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</si>
  <si>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</si>
  <si>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</si>
  <si>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</si>
  <si>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</si>
  <si>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</si>
  <si>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</si>
  <si>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</si>
  <si>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</si>
  <si>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</si>
  <si>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</si>
  <si>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</si>
  <si>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</si>
  <si>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</si>
  <si>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</si>
  <si>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</si>
  <si>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</si>
  <si>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</si>
  <si>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</si>
  <si>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</si>
  <si>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</si>
  <si>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</si>
  <si>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</si>
  <si>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</si>
  <si>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</si>
  <si>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</si>
  <si>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</si>
  <si>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</si>
  <si>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</si>
  <si>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</si>
  <si>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</si>
  <si>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</si>
  <si>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</si>
  <si>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</si>
  <si>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</si>
  <si>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</si>
  <si>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</si>
  <si>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</si>
  <si>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</si>
  <si>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</si>
  <si>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</si>
  <si>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</si>
  <si>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</si>
  <si>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</si>
  <si>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</si>
  <si>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</si>
  <si>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</si>
  <si>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</si>
  <si>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</si>
  <si>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</si>
  <si>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</si>
  <si>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</si>
  <si>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</si>
  <si>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</si>
  <si>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</si>
  <si>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</si>
  <si>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</si>
  <si>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</si>
  <si>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</si>
  <si>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</si>
  <si>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</si>
  <si>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</si>
  <si>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</si>
  <si>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</si>
  <si>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</si>
  <si>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</si>
  <si>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</si>
  <si>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</si>
  <si>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</si>
  <si>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</si>
  <si>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</si>
  <si>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</si>
  <si>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</si>
  <si>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</si>
  <si>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</si>
  <si>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</si>
  <si>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</si>
  <si>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</si>
  <si>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</si>
  <si>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</si>
  <si>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</si>
  <si>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</si>
  <si>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</si>
  <si>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</si>
  <si>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</si>
  <si>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</si>
  <si>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</si>
  <si>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</si>
  <si>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</si>
  <si>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</si>
  <si>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</si>
  <si>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</si>
  <si>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</si>
  <si>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</si>
  <si>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</si>
  <si>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</si>
  <si>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</si>
  <si>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</si>
  <si>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</si>
  <si>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</si>
  <si>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</si>
  <si>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</si>
  <si>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</si>
  <si>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</si>
  <si>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</si>
  <si>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</si>
  <si>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</si>
  <si>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</si>
  <si>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</si>
  <si>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</si>
  <si>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</si>
  <si>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</si>
  <si>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</si>
  <si>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</si>
  <si>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</si>
  <si>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</si>
  <si>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</si>
  <si>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</si>
  <si>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</si>
  <si>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</si>
  <si>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</si>
  <si>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</si>
  <si>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</si>
  <si>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</si>
  <si>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</si>
  <si>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</si>
  <si>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</si>
  <si>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</si>
  <si>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</si>
  <si>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</si>
  <si>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</si>
  <si>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</si>
  <si>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</si>
  <si>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</si>
  <si>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</si>
  <si>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</si>
  <si>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</si>
  <si>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</si>
  <si>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</si>
  <si>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</si>
  <si>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</si>
  <si>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</si>
  <si>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</si>
  <si>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</si>
  <si>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</si>
  <si>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</si>
  <si>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</si>
  <si>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</si>
  <si>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</si>
  <si>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</si>
  <si>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</si>
  <si>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</si>
  <si>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</si>
  <si>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</si>
  <si>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</si>
  <si>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</si>
  <si>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</si>
  <si>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</si>
  <si>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</si>
  <si>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</si>
  <si>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</si>
  <si>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</si>
  <si>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</si>
  <si>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</si>
  <si>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</si>
  <si>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</si>
  <si>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</si>
  <si>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</si>
  <si>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</si>
  <si>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</si>
  <si>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</si>
  <si>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</si>
  <si>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</si>
  <si>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</si>
  <si>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</si>
  <si>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</si>
  <si>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</si>
  <si>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</si>
  <si>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</si>
  <si>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</si>
  <si>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</si>
  <si>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</si>
  <si>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</si>
  <si>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</si>
  <si>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</si>
  <si>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</si>
  <si>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</si>
  <si>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</si>
  <si>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</si>
  <si>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</si>
  <si>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</si>
  <si>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</si>
  <si>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</si>
  <si>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</si>
  <si>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</si>
  <si>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</si>
  <si>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</si>
  <si>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</si>
  <si>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</si>
  <si>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</si>
  <si>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</si>
  <si>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</si>
  <si>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</si>
  <si>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</si>
  <si>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</si>
  <si>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</si>
  <si>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</si>
  <si>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</si>
  <si>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</si>
  <si>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</si>
  <si>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</si>
  <si>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</si>
  <si>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</si>
  <si>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</si>
  <si>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</si>
  <si>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</si>
  <si>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</si>
  <si>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</si>
  <si>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</si>
  <si>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</si>
  <si>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</si>
  <si>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</si>
  <si>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</si>
  <si>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</si>
  <si>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</si>
  <si>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</si>
  <si>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</si>
  <si>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</si>
  <si>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</si>
  <si>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</si>
  <si>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</si>
  <si>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</si>
  <si>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</si>
  <si>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</si>
  <si>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</si>
  <si>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</si>
  <si>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</si>
  <si>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</si>
  <si>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</si>
  <si>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</si>
  <si>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</si>
  <si>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</si>
  <si>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</si>
  <si>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</si>
  <si>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</si>
  <si>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</si>
  <si>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</si>
  <si>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</si>
  <si>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</si>
  <si>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</si>
  <si>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</si>
  <si>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</si>
  <si>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</si>
  <si>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</si>
  <si>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</si>
  <si>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</si>
  <si>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</si>
  <si>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</si>
  <si>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</si>
  <si>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</si>
  <si>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</si>
  <si>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</si>
  <si>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</si>
  <si>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</si>
  <si>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</si>
  <si>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</si>
  <si>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</si>
  <si>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</si>
  <si>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</si>
  <si>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</si>
  <si>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</si>
  <si>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</si>
  <si>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</si>
  <si>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</si>
  <si>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</si>
  <si>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</si>
  <si>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</si>
  <si>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</si>
  <si>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</si>
  <si>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</si>
  <si>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</si>
  <si>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</si>
  <si>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</si>
  <si>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</si>
  <si>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</si>
  <si>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</si>
  <si>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</si>
  <si>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</si>
  <si>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</si>
  <si>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</si>
  <si>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</si>
  <si>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</si>
  <si>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</si>
  <si>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</si>
  <si>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</si>
  <si>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</si>
  <si>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</si>
  <si>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</si>
  <si>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</si>
  <si>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</si>
  <si>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</si>
  <si>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</si>
  <si>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</si>
  <si>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</si>
  <si>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</si>
  <si>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</si>
  <si>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</si>
  <si>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</si>
  <si>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</si>
  <si>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</si>
  <si>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</si>
  <si>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</si>
  <si>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</si>
  <si>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</si>
  <si>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</si>
  <si>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</si>
  <si>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</si>
  <si>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</si>
  <si>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</si>
  <si>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</si>
  <si>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</si>
  <si>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</si>
  <si>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</si>
  <si>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</si>
  <si>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</si>
  <si>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</si>
  <si>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</si>
  <si>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</si>
  <si>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</si>
  <si>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</si>
  <si>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</si>
  <si>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</si>
  <si>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</si>
  <si>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</si>
  <si>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</si>
  <si>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</si>
  <si>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</si>
  <si>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</si>
  <si>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</si>
  <si>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</si>
  <si>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</si>
  <si>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</si>
  <si>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</si>
  <si>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</si>
  <si>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</si>
  <si>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</si>
  <si>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</si>
  <si>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</si>
  <si>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</si>
  <si>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</si>
  <si>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</si>
  <si>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</si>
  <si>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</si>
  <si>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</si>
  <si>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</si>
  <si>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</si>
  <si>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</si>
  <si>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</si>
  <si>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</si>
  <si>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</si>
  <si>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</si>
  <si>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</si>
  <si>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</si>
  <si>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</si>
  <si>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</si>
  <si>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</si>
  <si>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</si>
  <si>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</si>
  <si>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</si>
  <si>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</si>
  <si>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</si>
  <si>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</si>
  <si>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</si>
  <si>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</si>
  <si>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</si>
  <si>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</si>
  <si>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</si>
  <si>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</si>
  <si>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</si>
  <si>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</si>
  <si>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</si>
  <si>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</si>
  <si>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</si>
  <si>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</si>
  <si>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</si>
  <si>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</si>
  <si>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</si>
  <si>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</si>
  <si>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</si>
  <si>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</si>
  <si>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</si>
  <si>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</si>
  <si>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</si>
  <si>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</si>
  <si>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</si>
  <si>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</si>
  <si>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</si>
  <si>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</si>
  <si>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</si>
  <si>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</si>
  <si>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</si>
  <si>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</si>
  <si>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</si>
  <si>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</si>
  <si>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</si>
  <si>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</si>
  <si>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</si>
  <si>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</si>
  <si>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</si>
  <si>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</si>
  <si>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</si>
  <si>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</si>
  <si>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</si>
  <si>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</si>
  <si>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</si>
  <si>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</si>
  <si>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</si>
  <si>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</si>
  <si>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</si>
  <si>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</si>
  <si>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</si>
  <si>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</si>
  <si>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</si>
  <si>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</si>
  <si>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</si>
  <si>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</si>
  <si>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</si>
  <si>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</si>
  <si>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</si>
  <si>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</si>
  <si>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</si>
  <si>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</si>
  <si>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</si>
  <si>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</si>
  <si>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</si>
  <si>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</si>
  <si>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</si>
  <si>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</si>
  <si>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</si>
  <si>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</si>
  <si>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</si>
  <si>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</si>
  <si>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</si>
  <si>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</si>
  <si>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</si>
  <si>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</si>
  <si>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</si>
  <si>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</si>
  <si>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</si>
  <si>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</si>
  <si>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</si>
  <si>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</si>
  <si>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</si>
  <si>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</si>
  <si>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</si>
  <si>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</si>
  <si>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</si>
  <si>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</si>
  <si>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</si>
  <si>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</si>
  <si>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</si>
  <si>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</si>
  <si>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</si>
  <si>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</si>
  <si>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</si>
  <si>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</si>
  <si>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</si>
  <si>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</si>
  <si>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</si>
  <si>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</si>
  <si>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</si>
  <si>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</si>
  <si>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</si>
  <si>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</si>
  <si>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</si>
  <si>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</si>
  <si>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</si>
  <si>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</si>
  <si>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</si>
  <si>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</si>
  <si>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</si>
  <si>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</si>
  <si>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</si>
  <si>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</si>
  <si>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</si>
  <si>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</si>
  <si>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</si>
  <si>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</si>
  <si>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</si>
  <si>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</si>
  <si>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</si>
  <si>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</si>
  <si>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</si>
  <si>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</si>
  <si>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</si>
  <si>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</si>
  <si>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</si>
  <si>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</si>
  <si>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</si>
  <si>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</si>
  <si>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</si>
  <si>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</si>
  <si>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</si>
  <si>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</si>
  <si>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</si>
  <si>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</si>
  <si>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</si>
  <si>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</si>
  <si>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</si>
  <si>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</si>
  <si>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</si>
  <si>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</si>
  <si>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</si>
  <si>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</si>
  <si>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</si>
  <si>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</si>
  <si>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</si>
  <si>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</si>
  <si>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</si>
  <si>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</si>
  <si>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</si>
  <si>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</si>
  <si>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</si>
  <si>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</si>
  <si>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</si>
  <si>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</si>
  <si>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</si>
  <si>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</si>
  <si>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</si>
  <si>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</si>
  <si>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</si>
  <si>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</si>
  <si>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</si>
  <si>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</si>
  <si>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</si>
  <si>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</si>
  <si>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</si>
  <si>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</si>
  <si>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</si>
  <si>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</si>
  <si>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</si>
  <si>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</si>
  <si>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</si>
  <si>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</si>
  <si>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</si>
  <si>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</si>
  <si>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</si>
  <si>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</si>
  <si>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</si>
  <si>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</si>
  <si>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</si>
  <si>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</si>
  <si>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</si>
  <si>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</si>
  <si>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</si>
  <si>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</si>
  <si>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</si>
  <si>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</si>
  <si>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</si>
  <si>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</si>
  <si>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</si>
  <si>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</si>
  <si>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</si>
  <si>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</si>
  <si>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</si>
  <si>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</si>
  <si>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</si>
  <si>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</si>
  <si>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</si>
  <si>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</si>
  <si>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</si>
  <si>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</si>
  <si>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</si>
  <si>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</si>
  <si>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</si>
  <si>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</si>
  <si>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</si>
  <si>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</si>
  <si>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</si>
  <si>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</si>
  <si>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</si>
  <si>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</si>
  <si>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</si>
  <si>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</si>
  <si>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</si>
  <si>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</si>
  <si>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</si>
  <si>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</si>
  <si>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</si>
  <si>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</si>
  <si>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</si>
  <si>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</si>
  <si>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</si>
  <si>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</si>
  <si>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</si>
  <si>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</si>
  <si>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</si>
  <si>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</si>
  <si>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</si>
  <si>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</si>
  <si>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</si>
  <si>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</si>
  <si>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</si>
  <si>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</si>
  <si>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</si>
  <si>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</si>
  <si>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</si>
  <si>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</si>
  <si>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</si>
  <si>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</si>
  <si>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</si>
  <si>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</si>
  <si>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</si>
  <si>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</si>
  <si>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</si>
  <si>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</si>
  <si>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</si>
  <si>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</si>
  <si>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</si>
  <si>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</si>
  <si>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</si>
  <si>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</si>
  <si>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</si>
  <si>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</si>
  <si>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</si>
  <si>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</si>
  <si>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</si>
  <si>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</si>
  <si>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</si>
  <si>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</si>
  <si>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</si>
  <si>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</si>
  <si>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</si>
  <si>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</si>
  <si>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</si>
  <si>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</si>
  <si>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</si>
  <si>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</si>
  <si>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</si>
  <si>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</si>
  <si>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</si>
  <si>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</si>
  <si>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</si>
  <si>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</si>
  <si>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</si>
  <si>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</si>
  <si>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</si>
  <si>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</si>
  <si>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</si>
  <si>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</si>
  <si>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</si>
  <si>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</si>
  <si>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</si>
  <si>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</si>
  <si>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</si>
  <si>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</si>
  <si>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</si>
  <si>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</si>
  <si>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</si>
  <si>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</si>
  <si>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</si>
  <si>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</si>
  <si>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</si>
  <si>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</si>
  <si>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</si>
  <si>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</si>
  <si>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</si>
  <si>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</si>
  <si>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</si>
  <si>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</si>
  <si>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</si>
  <si>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</si>
  <si>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</si>
  <si>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</si>
  <si>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</si>
  <si>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</si>
  <si>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</si>
  <si>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</si>
  <si>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</si>
  <si>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</si>
  <si>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</si>
  <si>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</si>
  <si>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</si>
  <si>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</si>
  <si>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</si>
  <si>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</si>
  <si>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</si>
  <si>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</si>
  <si>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</si>
  <si>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</si>
  <si>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</si>
  <si>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</si>
  <si>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</si>
  <si>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</si>
  <si>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</si>
  <si>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</si>
  <si>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</si>
  <si>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</si>
  <si>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</si>
  <si>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</si>
  <si>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</si>
  <si>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</si>
  <si>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</si>
  <si>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</si>
  <si>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</si>
  <si>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</si>
  <si>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</si>
  <si>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</si>
  <si>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</si>
  <si>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</si>
  <si>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</si>
  <si>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</si>
  <si>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</si>
  <si>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</si>
  <si>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</si>
  <si>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</si>
  <si>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</si>
  <si>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</si>
  <si>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</si>
  <si>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</si>
  <si>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</si>
  <si>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</si>
  <si>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</si>
  <si>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</si>
  <si>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</si>
  <si>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</si>
  <si>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</si>
  <si>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</si>
  <si>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</si>
  <si>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</si>
  <si>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</si>
  <si>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</si>
  <si>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</si>
  <si>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</si>
  <si>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</si>
  <si>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</si>
  <si>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</si>
  <si>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</si>
  <si>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</si>
  <si>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</si>
  <si>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</si>
  <si>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</si>
  <si>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</si>
  <si>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</si>
  <si>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</si>
  <si>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</si>
  <si>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</si>
  <si>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</si>
  <si>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</si>
  <si>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</si>
  <si>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</si>
  <si>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</si>
  <si>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</si>
  <si>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</si>
  <si>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</si>
  <si>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</si>
  <si>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</si>
  <si>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</si>
  <si>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</si>
  <si>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</si>
  <si>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</si>
  <si>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</si>
  <si>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</si>
  <si>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</si>
  <si>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</si>
  <si>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</si>
  <si>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</si>
  <si>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</si>
  <si>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</si>
  <si>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</si>
  <si>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</si>
  <si>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</si>
  <si>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</si>
  <si>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</si>
  <si>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</si>
  <si>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</si>
  <si>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</si>
  <si>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</si>
  <si>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</si>
  <si>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</si>
  <si>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</si>
  <si>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</si>
  <si>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</si>
  <si>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</si>
  <si>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</si>
  <si>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</si>
  <si>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</si>
  <si>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</si>
  <si>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</si>
  <si>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</si>
  <si>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</si>
  <si>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</si>
  <si>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</si>
  <si>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</si>
  <si>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</si>
  <si>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</si>
  <si>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</si>
  <si>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</si>
  <si>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</si>
  <si>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</si>
  <si>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</si>
  <si>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</si>
  <si>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</si>
  <si>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</si>
  <si>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</si>
  <si>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</si>
  <si>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</si>
  <si>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</si>
  <si>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</si>
  <si>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</si>
  <si>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</si>
  <si>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</si>
  <si>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</si>
  <si>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</si>
  <si>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</si>
  <si>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</si>
  <si>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</si>
  <si>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</si>
  <si>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</si>
  <si>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</si>
  <si>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</si>
  <si>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</si>
  <si>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</si>
  <si>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</si>
  <si>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</si>
  <si>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</si>
  <si>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</si>
  <si>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</si>
  <si>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</si>
  <si>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</si>
  <si>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</si>
  <si>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</si>
  <si>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</si>
  <si>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</si>
  <si>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</si>
  <si>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</si>
  <si>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</si>
  <si>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</si>
  <si>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</si>
  <si>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</si>
  <si>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</si>
  <si>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</si>
  <si>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</si>
  <si>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</si>
  <si>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</si>
  <si>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</si>
  <si>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</si>
  <si>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</si>
  <si>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</si>
  <si>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</si>
  <si>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</si>
  <si>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</si>
  <si>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</si>
  <si>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</si>
  <si>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</si>
  <si>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</si>
  <si>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</si>
  <si>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</si>
  <si>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</si>
  <si>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</si>
  <si>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</si>
  <si>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</si>
  <si>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</si>
  <si>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</si>
  <si>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</si>
  <si>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</si>
  <si>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</si>
  <si>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</si>
  <si>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</si>
  <si>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</si>
  <si>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</si>
  <si>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</si>
  <si>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</si>
  <si>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</si>
  <si>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</si>
  <si>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</si>
  <si>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</si>
  <si>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</si>
  <si>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</si>
  <si>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</si>
  <si>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</si>
  <si>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</si>
  <si>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</si>
  <si>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</si>
  <si>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</si>
  <si>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</si>
  <si>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</si>
  <si>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</si>
  <si>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</si>
  <si>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</si>
  <si>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</si>
  <si>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</si>
  <si>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</si>
  <si>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</si>
  <si>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</si>
  <si>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</si>
  <si>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</si>
  <si>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</si>
  <si>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</si>
  <si>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</si>
  <si>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</si>
  <si>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</si>
  <si>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</si>
  <si>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</si>
  <si>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</si>
  <si>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</si>
  <si>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</si>
  <si>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</si>
  <si>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</si>
  <si>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</si>
  <si>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</si>
  <si>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</si>
  <si>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</si>
  <si>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</si>
  <si>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</si>
  <si>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</si>
  <si>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</si>
  <si>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</si>
  <si>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</si>
  <si>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</si>
  <si>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</si>
  <si>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</si>
  <si>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</si>
  <si>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</si>
  <si>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</si>
  <si>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</si>
  <si>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</si>
  <si>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</si>
  <si>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</si>
  <si>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</si>
  <si>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</si>
  <si>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</si>
  <si>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</si>
  <si>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</si>
  <si>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</si>
  <si>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</si>
  <si>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</si>
  <si>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</si>
  <si>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</si>
  <si>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</si>
  <si>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</si>
  <si>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</si>
  <si>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</si>
  <si>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</si>
  <si>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</si>
  <si>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</si>
  <si>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</si>
  <si>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</si>
  <si>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</si>
  <si>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</si>
  <si>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</si>
  <si>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</si>
  <si>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</si>
  <si>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</si>
  <si>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</si>
  <si>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</si>
  <si>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</si>
  <si>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</si>
  <si>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</si>
  <si>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</si>
  <si>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</si>
  <si>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</si>
  <si>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</si>
  <si>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</si>
  <si>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</si>
  <si>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</si>
  <si>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</si>
  <si>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</si>
  <si>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</si>
  <si>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</si>
  <si>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</si>
  <si>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</si>
  <si>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</si>
  <si>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</si>
  <si>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</si>
  <si>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</si>
  <si>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</si>
  <si>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</si>
  <si>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</si>
  <si>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</si>
  <si>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</si>
  <si>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</si>
  <si>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</si>
  <si>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</si>
  <si>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</si>
  <si>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</si>
  <si>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</si>
  <si>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</si>
  <si>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</si>
  <si>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</si>
  <si>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</si>
  <si>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</si>
  <si>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</si>
  <si>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</si>
  <si>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</si>
  <si>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</si>
  <si>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</si>
  <si>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</si>
  <si>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</si>
  <si>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</si>
  <si>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</si>
  <si>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</si>
  <si>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</si>
  <si>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</si>
  <si>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</si>
  <si>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</si>
  <si>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</si>
  <si>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</si>
  <si>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</si>
  <si>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</si>
  <si>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</si>
  <si>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</si>
  <si>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</si>
  <si>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</si>
  <si>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</si>
  <si>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</si>
  <si>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</si>
  <si>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</si>
  <si>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</si>
  <si>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</si>
  <si>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</si>
  <si>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</si>
  <si>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</si>
  <si>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</si>
  <si>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</si>
  <si>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</si>
  <si>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</si>
  <si>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</si>
  <si>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</si>
  <si>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</si>
  <si>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</si>
  <si>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</si>
  <si>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</si>
  <si>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</si>
  <si>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</si>
  <si>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</si>
  <si>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</si>
  <si>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</si>
  <si>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</si>
  <si>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</si>
  <si>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</si>
  <si>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</si>
  <si>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</si>
  <si>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</si>
  <si>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</si>
  <si>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</si>
  <si>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</si>
  <si>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</si>
  <si>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</si>
  <si>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</si>
  <si>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</si>
  <si>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</si>
  <si>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</si>
  <si>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</si>
  <si>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</si>
  <si>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</si>
  <si>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</si>
  <si>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</si>
  <si>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</si>
  <si>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</si>
  <si>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</si>
  <si>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</si>
  <si>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</si>
  <si>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</si>
  <si>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</si>
  <si>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</si>
  <si>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</si>
  <si>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</si>
  <si>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</si>
  <si>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</si>
  <si>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</si>
  <si>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</si>
  <si>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</si>
  <si>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</si>
  <si>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</si>
  <si>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</si>
  <si>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</si>
  <si>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</si>
  <si>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</si>
  <si>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</si>
  <si>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</si>
  <si>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</si>
  <si>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</si>
  <si>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</si>
  <si>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</si>
  <si>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</si>
  <si>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</si>
  <si>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</si>
  <si>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</si>
  <si>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</si>
  <si>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</si>
  <si>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</si>
  <si>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</si>
  <si>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</si>
  <si>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</si>
  <si>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</si>
  <si>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</si>
  <si>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</si>
  <si>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</si>
  <si>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</si>
  <si>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</si>
  <si>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</si>
  <si>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</si>
  <si>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</si>
  <si>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</si>
  <si>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</si>
  <si>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</si>
  <si>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</si>
  <si>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</si>
  <si>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</si>
  <si>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</si>
  <si>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</si>
  <si>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</si>
  <si>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</si>
  <si>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</si>
  <si>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</si>
  <si>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</si>
  <si>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</si>
  <si>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</si>
  <si>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</si>
  <si>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</si>
  <si>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</si>
  <si>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</si>
  <si>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</si>
  <si>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</si>
  <si>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</si>
  <si>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</si>
  <si>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</si>
  <si>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</si>
  <si>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</si>
  <si>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</si>
  <si>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</si>
  <si>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</si>
  <si>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</si>
  <si>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</si>
  <si>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</si>
  <si>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</si>
  <si>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</si>
  <si>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</si>
  <si>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</si>
  <si>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</si>
  <si>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</si>
  <si>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</si>
  <si>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</si>
  <si>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</si>
  <si>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</si>
  <si>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</si>
  <si>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</si>
  <si>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</si>
  <si>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</si>
  <si>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</si>
  <si>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</si>
  <si>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</si>
  <si>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</si>
  <si>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</si>
  <si>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</si>
  <si>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</si>
  <si>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</si>
  <si>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</si>
  <si>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</si>
  <si>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</si>
  <si>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</si>
  <si>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</si>
  <si>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</si>
  <si>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</si>
  <si>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</si>
  <si>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</si>
  <si>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</si>
  <si>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</si>
  <si>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</si>
  <si>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</si>
  <si>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</si>
  <si>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</si>
  <si>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</si>
  <si>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</si>
  <si>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</si>
  <si>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</si>
  <si>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</si>
  <si>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</si>
  <si>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</si>
  <si>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</si>
  <si>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</si>
  <si>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</si>
  <si>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</si>
  <si>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</si>
  <si>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</si>
  <si>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</si>
  <si>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</si>
  <si>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</si>
  <si>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</si>
  <si>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</si>
  <si>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</si>
  <si>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</si>
  <si>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</si>
  <si>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</si>
  <si>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</si>
  <si>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</si>
  <si>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</si>
  <si>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</si>
  <si>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</si>
  <si>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</si>
  <si>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</si>
  <si>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</si>
  <si>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</si>
  <si>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</si>
  <si>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</si>
  <si>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</si>
  <si>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</si>
  <si>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</si>
  <si>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</si>
  <si>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</si>
  <si>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</si>
  <si>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</si>
  <si>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</si>
  <si>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</si>
  <si>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</si>
  <si>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</si>
  <si>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</si>
  <si>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</si>
  <si>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</si>
  <si>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</si>
  <si>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</si>
  <si>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</si>
  <si>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</si>
  <si>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</si>
  <si>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</si>
  <si>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</si>
  <si>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</si>
  <si>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</si>
  <si>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</si>
  <si>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</si>
  <si>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</si>
  <si>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</si>
  <si>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</si>
  <si>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</si>
  <si>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</si>
  <si>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</si>
  <si>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</si>
  <si>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</si>
  <si>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</si>
  <si>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</si>
  <si>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</si>
  <si>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</si>
  <si>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</si>
  <si>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</si>
  <si>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</si>
  <si>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</si>
  <si>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</si>
  <si>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</si>
  <si>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</si>
  <si>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</si>
  <si>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</si>
  <si>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</si>
  <si>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</si>
  <si>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</si>
  <si>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</si>
  <si>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</si>
  <si>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</si>
  <si>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</si>
  <si>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</si>
  <si>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</si>
  <si>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</si>
  <si>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</si>
  <si>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</si>
  <si>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</si>
  <si>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</si>
  <si>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</si>
  <si>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</si>
  <si>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</si>
  <si>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</si>
  <si>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</si>
  <si>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</si>
  <si>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</si>
  <si>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</si>
  <si>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</si>
  <si>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</si>
  <si>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</si>
  <si>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</si>
  <si>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</si>
  <si>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</si>
  <si>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</si>
  <si>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</si>
  <si>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</si>
  <si>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</si>
  <si>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</si>
  <si>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</si>
  <si>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</si>
  <si>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</si>
  <si>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</si>
  <si>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</si>
  <si>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</si>
  <si>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</si>
  <si>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</si>
  <si>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</si>
  <si>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</si>
  <si>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</si>
  <si>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</si>
  <si>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</si>
  <si>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</si>
  <si>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</si>
  <si>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</si>
  <si>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</si>
  <si>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</si>
  <si>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</si>
  <si>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</si>
  <si>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</si>
  <si>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</si>
  <si>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</si>
  <si>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</si>
  <si>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</si>
  <si>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</si>
  <si>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</si>
  <si>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</si>
  <si>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</si>
  <si>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</si>
  <si>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</si>
  <si>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</si>
  <si>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</si>
  <si>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</si>
  <si>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</si>
  <si>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</si>
  <si>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</si>
  <si>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</si>
  <si>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</si>
  <si>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</si>
  <si>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</si>
  <si>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</si>
  <si>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</si>
  <si>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</si>
  <si>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</si>
  <si>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</si>
  <si>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</si>
  <si>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</si>
  <si>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</si>
  <si>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</si>
  <si>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</si>
  <si>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</si>
  <si>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</si>
  <si>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</si>
  <si>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</si>
  <si>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</si>
  <si>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</si>
  <si>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</si>
  <si>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</si>
  <si>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</si>
  <si>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</si>
  <si>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</si>
  <si>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</si>
  <si>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</si>
  <si>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</si>
  <si>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</si>
  <si>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</si>
  <si>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</si>
  <si>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</si>
  <si>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</si>
  <si>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</si>
  <si>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</si>
  <si>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</si>
  <si>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</si>
  <si>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</si>
  <si>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</si>
  <si>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</si>
  <si>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</si>
  <si>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</si>
  <si>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</si>
  <si>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</si>
  <si>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</si>
  <si>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</si>
  <si>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</si>
  <si>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</si>
  <si>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</si>
  <si>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</si>
  <si>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</si>
  <si>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</si>
  <si>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</si>
  <si>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</si>
  <si>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</si>
  <si>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</si>
  <si>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</si>
  <si>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</si>
  <si>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</si>
  <si>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</si>
  <si>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</si>
  <si>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</si>
  <si>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</si>
  <si>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</si>
  <si>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</si>
  <si>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</si>
  <si>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</si>
  <si>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</si>
  <si>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</si>
  <si>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</si>
  <si>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</si>
  <si>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</si>
  <si>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</si>
  <si>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</si>
  <si>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</si>
  <si>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</si>
  <si>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</si>
  <si>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</si>
  <si>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</si>
  <si>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</si>
  <si>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</si>
  <si>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</si>
  <si>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</si>
  <si>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</si>
  <si>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</si>
  <si>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</si>
  <si>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</si>
  <si>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</si>
  <si>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</si>
  <si>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</si>
  <si>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</si>
  <si>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</si>
  <si>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</si>
  <si>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</si>
  <si>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</si>
  <si>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</si>
  <si>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</si>
  <si>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</si>
  <si>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</si>
  <si>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</si>
  <si>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</si>
  <si>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</si>
  <si>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</si>
  <si>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</si>
  <si>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</si>
  <si>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</si>
  <si>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</si>
  <si>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</si>
  <si>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</si>
  <si>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</si>
  <si>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</si>
  <si>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</si>
  <si>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</si>
  <si>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</si>
  <si>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</si>
  <si>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</si>
  <si>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</si>
  <si>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</si>
  <si>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</si>
  <si>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</si>
  <si>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</si>
  <si>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</si>
  <si>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</si>
  <si>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</si>
  <si>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</si>
  <si>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</si>
  <si>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</si>
  <si>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</si>
  <si>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</si>
  <si>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</si>
  <si>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</si>
  <si>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</si>
  <si>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</si>
  <si>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</si>
  <si>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</si>
  <si>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</si>
  <si>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</si>
  <si>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</si>
  <si>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</si>
  <si>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</si>
  <si>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</si>
  <si>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</si>
  <si>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</si>
  <si>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</si>
  <si>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</si>
  <si>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</si>
  <si>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</si>
  <si>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</si>
  <si>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</si>
  <si>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</si>
  <si>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</si>
  <si>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</si>
  <si>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</si>
  <si>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</si>
  <si>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</si>
  <si>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</si>
  <si>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</si>
  <si>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</si>
  <si>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</si>
  <si>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</si>
  <si>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</si>
  <si>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</si>
  <si>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</si>
  <si>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</si>
  <si>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</si>
  <si>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</si>
  <si>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</si>
  <si>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</si>
  <si>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</si>
  <si>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</si>
  <si>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</si>
  <si>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</si>
  <si>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</si>
  <si>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</si>
  <si>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</si>
  <si>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</si>
  <si>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</si>
  <si>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</si>
  <si>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</si>
  <si>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</si>
  <si>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</si>
  <si>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</si>
  <si>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</si>
  <si>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</si>
  <si>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</si>
  <si>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</si>
  <si>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</si>
  <si>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</si>
  <si>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</si>
  <si>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</si>
  <si>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</si>
  <si>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</si>
  <si>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</si>
  <si>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</si>
  <si>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</si>
  <si>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</si>
  <si>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</si>
  <si>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</si>
  <si>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</si>
  <si>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</si>
  <si>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</si>
  <si>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</si>
  <si>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</si>
  <si>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</si>
  <si>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</si>
  <si>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</si>
  <si>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</si>
  <si>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</si>
  <si>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</si>
  <si>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</si>
  <si>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</si>
  <si>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</si>
  <si>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</si>
  <si>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</si>
  <si>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</si>
  <si>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</si>
  <si>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</si>
  <si>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</si>
  <si>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</si>
  <si>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</si>
  <si>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</si>
  <si>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</si>
  <si>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</si>
  <si>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</si>
  <si>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</si>
  <si>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</si>
  <si>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</si>
  <si>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</si>
  <si>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</si>
  <si>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</si>
  <si>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</si>
  <si>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</si>
  <si>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</si>
  <si>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</si>
  <si>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</si>
  <si>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</si>
  <si>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</si>
  <si>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</si>
  <si>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</si>
  <si>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</si>
  <si>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</si>
  <si>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</si>
  <si>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</si>
  <si>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</si>
  <si>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</si>
  <si>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</si>
  <si>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</si>
  <si>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</si>
  <si>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</si>
  <si>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</si>
  <si>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</si>
  <si>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</si>
  <si>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</si>
  <si>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</si>
  <si>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</si>
  <si>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</si>
  <si>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</si>
  <si>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</si>
  <si>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</si>
  <si>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</si>
  <si>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</si>
  <si>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</si>
  <si>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</si>
  <si>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</si>
  <si>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</si>
  <si>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</si>
  <si>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</si>
  <si>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</si>
  <si>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</si>
  <si>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</si>
  <si>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</si>
  <si>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</si>
  <si>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</si>
  <si>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</si>
  <si>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</si>
  <si>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</si>
  <si>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</si>
  <si>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</si>
  <si>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</si>
  <si>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</si>
  <si>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</si>
  <si>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</si>
  <si>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</si>
  <si>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</si>
  <si>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</si>
  <si>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</si>
  <si>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</si>
  <si>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</si>
  <si>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</si>
  <si>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</si>
  <si>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</si>
  <si>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</si>
  <si>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</si>
  <si>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</si>
  <si>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</si>
  <si>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</si>
  <si>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</si>
  <si>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</si>
  <si>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</si>
  <si>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</si>
  <si>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</si>
  <si>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</si>
  <si>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</si>
  <si>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</si>
  <si>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</si>
  <si>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</si>
  <si>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</si>
  <si>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</si>
  <si>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</si>
  <si>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</si>
  <si>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</si>
  <si>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</si>
  <si>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</si>
  <si>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</si>
  <si>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</si>
  <si>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</si>
  <si>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</si>
  <si>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</si>
  <si>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</si>
  <si>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</si>
  <si>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</si>
  <si>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</si>
  <si>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</si>
  <si>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</si>
  <si>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</si>
  <si>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</si>
  <si>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</si>
  <si>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</si>
  <si>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</si>
  <si>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</si>
  <si>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</si>
  <si>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</si>
  <si>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</si>
  <si>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</si>
  <si>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</si>
  <si>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</si>
  <si>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</si>
  <si>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</si>
  <si>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</si>
  <si>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</si>
  <si>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</si>
  <si>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</si>
  <si>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</si>
  <si>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</si>
  <si>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</si>
  <si>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</si>
  <si>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</si>
  <si>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</si>
  <si>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</si>
  <si>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</si>
  <si>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</si>
  <si>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</si>
  <si>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</si>
  <si>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</si>
  <si>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</si>
  <si>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</si>
  <si>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</si>
  <si>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</si>
  <si>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</si>
  <si>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</si>
  <si>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</si>
  <si>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</si>
  <si>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</si>
  <si>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</si>
  <si>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</si>
  <si>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</si>
  <si>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</si>
  <si>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</si>
  <si>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</si>
  <si>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</si>
  <si>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</si>
  <si>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</si>
  <si>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</si>
  <si>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</si>
  <si>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</si>
  <si>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</si>
  <si>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</si>
  <si>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</si>
  <si>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</si>
  <si>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</si>
  <si>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</si>
  <si>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</si>
  <si>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</si>
  <si>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</si>
  <si>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</si>
  <si>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</si>
  <si>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</si>
  <si>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</si>
  <si>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</si>
  <si>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</si>
  <si>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</si>
  <si>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</si>
  <si>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</si>
  <si>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</si>
  <si>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</si>
  <si>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</si>
  <si>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</si>
  <si>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</si>
  <si>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</si>
  <si>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</si>
  <si>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</si>
  <si>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</si>
  <si>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</si>
  <si>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</si>
  <si>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</si>
  <si>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</si>
  <si>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</si>
  <si>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</si>
  <si>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</si>
  <si>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</si>
  <si>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</si>
  <si>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</si>
  <si>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</si>
  <si>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</si>
  <si>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</si>
  <si>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</si>
  <si>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</si>
  <si>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</si>
  <si>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</si>
  <si>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</si>
  <si>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</si>
  <si>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</si>
  <si>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</si>
  <si>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</si>
  <si>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</si>
  <si>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</si>
  <si>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</si>
  <si>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</si>
  <si>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</si>
  <si>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</si>
  <si>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</si>
  <si>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</si>
  <si>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</si>
  <si>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</si>
  <si>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</si>
  <si>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</si>
  <si>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</si>
  <si>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</si>
  <si>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</si>
  <si>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</si>
  <si>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</si>
  <si>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</si>
  <si>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</si>
  <si>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</si>
  <si>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</si>
  <si>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</si>
  <si>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</si>
  <si>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</si>
  <si>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</si>
  <si>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</si>
  <si>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</si>
  <si>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</si>
  <si>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</si>
  <si>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</si>
  <si>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</si>
  <si>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</si>
  <si>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</si>
  <si>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</si>
  <si>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</si>
  <si>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</si>
  <si>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</si>
  <si>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</si>
  <si>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</si>
  <si>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</si>
  <si>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</si>
  <si>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</si>
  <si>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</si>
  <si>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</si>
  <si>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</si>
  <si>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</si>
  <si>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</si>
  <si>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</si>
  <si>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</si>
  <si>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</si>
  <si>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</si>
  <si>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</si>
  <si>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</si>
  <si>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</si>
  <si>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</si>
  <si>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</si>
  <si>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</si>
  <si>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</si>
  <si>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</si>
  <si>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</si>
  <si>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</si>
  <si>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</si>
  <si>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</si>
  <si>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</si>
  <si>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</si>
  <si>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</si>
  <si>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</si>
  <si>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</si>
  <si>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</si>
  <si>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</si>
  <si>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</si>
  <si>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</si>
  <si>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</si>
  <si>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</si>
  <si>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</si>
  <si>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</si>
  <si>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</si>
  <si>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</si>
  <si>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</si>
  <si>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</si>
  <si>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</si>
  <si>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</si>
  <si>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</si>
  <si>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</si>
  <si>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</si>
  <si>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</si>
  <si>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</si>
  <si>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</si>
  <si>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</si>
  <si>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</si>
  <si>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</si>
  <si>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</si>
  <si>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</si>
  <si>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</si>
  <si>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</si>
  <si>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</si>
  <si>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</si>
  <si>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</si>
  <si>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</si>
  <si>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</si>
  <si>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</si>
  <si>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</si>
  <si>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</si>
  <si>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</si>
  <si>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</si>
  <si>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</si>
  <si>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</si>
  <si>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</si>
  <si>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</si>
  <si>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</si>
  <si>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</si>
  <si>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</si>
  <si>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</si>
  <si>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</si>
  <si>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</si>
  <si>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</si>
  <si>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</si>
  <si>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</si>
  <si>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</si>
  <si>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</si>
  <si>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</si>
  <si>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</si>
  <si>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</si>
  <si>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</si>
  <si>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</si>
  <si>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</si>
  <si>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</si>
  <si>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</si>
  <si>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</si>
  <si>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</si>
  <si>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</si>
  <si>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</si>
  <si>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</si>
  <si>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</si>
  <si>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</si>
  <si>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</si>
  <si>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</si>
  <si>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</si>
  <si>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</si>
  <si>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</si>
  <si>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</si>
  <si>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</si>
  <si>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</si>
  <si>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</si>
  <si>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</si>
  <si>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</si>
  <si>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</si>
  <si>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</si>
  <si>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</si>
  <si>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</si>
  <si>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</si>
  <si>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</si>
  <si>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</si>
  <si>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</si>
  <si>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</si>
  <si>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</si>
  <si>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</si>
  <si>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</si>
  <si>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</si>
  <si>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</si>
  <si>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</si>
  <si>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</si>
  <si>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</si>
  <si>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</si>
  <si>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</si>
  <si>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</si>
  <si>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</si>
  <si>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</si>
  <si>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</si>
  <si>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</si>
  <si>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</si>
  <si>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</si>
  <si>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</si>
  <si>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</si>
  <si>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</si>
  <si>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</si>
  <si>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</si>
  <si>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</si>
  <si>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</si>
  <si>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</si>
  <si>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</si>
  <si>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</si>
  <si>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</si>
  <si>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</si>
  <si>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</si>
  <si>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</si>
  <si>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</si>
  <si>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</si>
  <si>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</si>
  <si>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</si>
  <si>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</si>
  <si>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</si>
  <si>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</si>
  <si>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</si>
  <si>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</si>
  <si>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</si>
  <si>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</si>
  <si>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</si>
  <si>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</si>
  <si>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</si>
  <si>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</si>
  <si>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</si>
  <si>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</si>
  <si>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</si>
  <si>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</si>
  <si>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</si>
  <si>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</si>
  <si>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</si>
  <si>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</si>
  <si>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</si>
  <si>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</si>
  <si>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</si>
  <si>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</si>
  <si>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</si>
  <si>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</si>
  <si>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</si>
  <si>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</si>
  <si>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</si>
  <si>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</si>
  <si>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</si>
  <si>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</si>
  <si>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</si>
  <si>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</si>
  <si>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</si>
  <si>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</si>
  <si>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</si>
  <si>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</si>
  <si>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</si>
  <si>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</si>
  <si>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</si>
  <si>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</si>
  <si>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</si>
  <si>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</si>
  <si>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</si>
  <si>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</si>
  <si>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</si>
  <si>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</si>
  <si>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</si>
  <si>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</si>
  <si>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</si>
  <si>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</si>
  <si>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</si>
  <si>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</si>
  <si>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</si>
  <si>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</si>
  <si>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</si>
  <si>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</si>
  <si>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</si>
  <si>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</si>
  <si>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</si>
  <si>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</si>
  <si>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</si>
  <si>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</si>
  <si>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</si>
  <si>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</si>
  <si>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</si>
  <si>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</si>
  <si>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</si>
  <si>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</si>
  <si>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</si>
  <si>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</si>
  <si>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</si>
  <si>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</si>
  <si>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</si>
  <si>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</si>
  <si>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</si>
  <si>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</si>
  <si>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</si>
  <si>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</si>
  <si>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</si>
  <si>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</si>
  <si>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</si>
  <si>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</si>
  <si>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</si>
  <si>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</si>
  <si>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</si>
  <si>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</si>
  <si>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</si>
  <si>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</si>
  <si>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</si>
  <si>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</si>
  <si>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</si>
  <si>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</si>
  <si>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</si>
  <si>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</si>
  <si>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</si>
  <si>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</si>
  <si>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</si>
  <si>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</si>
  <si>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</si>
  <si>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</si>
  <si>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</si>
  <si>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</si>
  <si>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</si>
  <si>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</si>
  <si>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</si>
  <si>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</si>
  <si>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</si>
  <si>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</si>
  <si>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</si>
  <si>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</si>
  <si>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</si>
  <si>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</si>
  <si>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</si>
  <si>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</si>
  <si>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</si>
  <si>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</si>
  <si>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</si>
  <si>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</si>
  <si>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</si>
  <si>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</si>
  <si>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</si>
  <si>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</si>
  <si>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</si>
  <si>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</si>
  <si>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</si>
  <si>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</si>
  <si>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</si>
  <si>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</si>
  <si>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</si>
  <si>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</si>
  <si>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</si>
  <si>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</si>
  <si>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</si>
  <si>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</si>
  <si>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</si>
  <si>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</si>
  <si>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</si>
  <si>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</si>
  <si>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</si>
  <si>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</si>
  <si>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</si>
  <si>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</si>
  <si>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</si>
  <si>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</si>
  <si>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</si>
  <si>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</si>
  <si>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</si>
  <si>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</si>
  <si>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</si>
  <si>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</si>
  <si>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</si>
  <si>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</si>
  <si>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</si>
  <si>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</si>
  <si>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</si>
  <si>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</si>
  <si>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</si>
  <si>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</si>
  <si>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</si>
  <si>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</si>
  <si>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</si>
  <si>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</si>
  <si>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</si>
  <si>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</si>
  <si>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</si>
  <si>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</si>
  <si>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</si>
  <si>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</si>
  <si>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</si>
  <si>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</si>
  <si>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</si>
  <si>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</si>
  <si>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</si>
  <si>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</si>
  <si>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</si>
  <si>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</si>
  <si>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</si>
  <si>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</si>
  <si>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</si>
  <si>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</si>
  <si>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</si>
  <si>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</si>
  <si>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</si>
  <si>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</si>
  <si>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</si>
  <si>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</si>
  <si>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</si>
  <si>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</si>
  <si>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</si>
  <si>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</si>
  <si>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</si>
  <si>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</si>
  <si>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</si>
  <si>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</si>
  <si>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</si>
  <si>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</si>
  <si>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</si>
  <si>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</si>
  <si>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</si>
  <si>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</si>
  <si>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</si>
  <si>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</si>
  <si>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</si>
  <si>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</si>
  <si>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</si>
  <si>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</si>
  <si>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</si>
  <si>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</si>
  <si>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</si>
  <si>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</si>
  <si>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</si>
  <si>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</si>
  <si>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</si>
  <si>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</si>
  <si>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</si>
  <si>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</si>
  <si>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</si>
  <si>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</si>
  <si>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</si>
  <si>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</si>
  <si>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</si>
  <si>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</si>
  <si>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</si>
  <si>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</si>
  <si>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</si>
  <si>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</si>
  <si>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</si>
  <si>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</si>
  <si>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</si>
  <si>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</si>
  <si>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</si>
  <si>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</si>
  <si>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</si>
  <si>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</si>
  <si>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</si>
  <si>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</si>
  <si>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</si>
  <si>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</si>
  <si>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</si>
  <si>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</si>
  <si>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</si>
  <si>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</si>
  <si>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</si>
  <si>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</si>
  <si>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</si>
  <si>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</si>
  <si>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</si>
  <si>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</si>
  <si>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</si>
  <si>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</si>
  <si>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</si>
  <si>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</si>
  <si>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</si>
  <si>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</si>
  <si>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</si>
  <si>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</si>
  <si>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</si>
  <si>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</si>
  <si>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</si>
  <si>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</si>
  <si>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</si>
  <si>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</si>
  <si>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</si>
  <si>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</si>
  <si>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</si>
  <si>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</si>
  <si>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</si>
  <si>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</si>
  <si>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</si>
  <si>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</si>
  <si>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</si>
  <si>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</si>
  <si>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</si>
  <si>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</si>
  <si>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</si>
  <si>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</si>
  <si>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</si>
  <si>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</si>
  <si>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</si>
  <si>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</si>
  <si>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</si>
  <si>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</si>
  <si>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</si>
  <si>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</si>
  <si>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</si>
  <si>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</si>
  <si>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</si>
  <si>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</si>
  <si>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</si>
  <si>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</si>
  <si>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</si>
  <si>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</si>
  <si>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</si>
  <si>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</si>
  <si>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</si>
  <si>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</si>
  <si>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</si>
  <si>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</si>
  <si>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</si>
  <si>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</si>
  <si>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</si>
  <si>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</si>
  <si>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</si>
  <si>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</si>
  <si>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</si>
  <si>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</si>
  <si>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</si>
  <si>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</si>
  <si>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</si>
  <si>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</si>
  <si>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</si>
  <si>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</si>
  <si>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</si>
  <si>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</si>
  <si>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</si>
  <si>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</si>
  <si>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</si>
  <si>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</si>
  <si>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</si>
  <si>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</si>
  <si>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</si>
  <si>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</si>
  <si>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</si>
  <si>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</si>
  <si>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</si>
  <si>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</si>
  <si>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</si>
  <si>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</si>
  <si>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</si>
  <si>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</si>
  <si>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</si>
  <si>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</si>
  <si>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</si>
  <si>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</si>
  <si>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</si>
  <si>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</si>
  <si>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</si>
  <si>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</si>
  <si>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</si>
  <si>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</si>
  <si>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</si>
  <si>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</si>
  <si>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</si>
  <si>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</si>
  <si>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</si>
  <si>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</si>
  <si>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</si>
  <si>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</si>
  <si>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</si>
  <si>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</si>
  <si>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</si>
  <si>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</si>
  <si>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</si>
  <si>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</si>
  <si>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</si>
  <si>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</si>
  <si>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</si>
  <si>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</si>
  <si>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</si>
  <si>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</si>
  <si>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</si>
  <si>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</si>
  <si>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</si>
  <si>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</si>
  <si>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</si>
  <si>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</si>
  <si>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</si>
  <si>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</si>
  <si>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</si>
  <si>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</si>
  <si>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</si>
  <si>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</si>
  <si>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</si>
  <si>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</si>
  <si>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</si>
  <si>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</si>
  <si>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</si>
  <si>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</si>
  <si>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</si>
  <si>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</si>
  <si>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</si>
  <si>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</si>
  <si>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</si>
  <si>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</si>
  <si>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</si>
  <si>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</si>
  <si>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</si>
  <si>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</si>
  <si>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</si>
  <si>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</si>
  <si>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</si>
  <si>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</si>
  <si>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</si>
  <si>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</si>
  <si>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</si>
  <si>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</si>
  <si>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</si>
  <si>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</si>
  <si>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</si>
  <si>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</si>
  <si>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</si>
  <si>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</si>
  <si>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</si>
  <si>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</si>
  <si>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</si>
  <si>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</si>
  <si>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</si>
  <si>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</si>
  <si>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</si>
  <si>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</si>
  <si>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</si>
  <si>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</si>
  <si>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</si>
  <si>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</si>
  <si>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</si>
  <si>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</si>
  <si>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</si>
  <si>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</si>
  <si>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</si>
  <si>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</si>
  <si>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</si>
  <si>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</si>
  <si>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</si>
  <si>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</si>
  <si>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</si>
  <si>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</si>
  <si>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</si>
  <si>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</si>
  <si>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</si>
  <si>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</si>
  <si>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</si>
  <si>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</si>
  <si>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</si>
  <si>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</si>
  <si>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</si>
  <si>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</si>
  <si>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</si>
  <si>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</si>
  <si>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</si>
  <si>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</si>
  <si>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</si>
  <si>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</si>
  <si>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</si>
  <si>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</si>
  <si>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</si>
  <si>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</si>
  <si>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</si>
  <si>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</si>
  <si>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</si>
  <si>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</si>
  <si>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</si>
  <si>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</si>
  <si>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</si>
  <si>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</si>
  <si>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</si>
  <si>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</si>
  <si>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</si>
  <si>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</si>
  <si>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</si>
  <si>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</si>
  <si>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</si>
  <si>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</si>
  <si>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</si>
  <si>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</si>
  <si>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</si>
  <si>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</si>
  <si>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</si>
  <si>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</si>
  <si>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</si>
  <si>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</si>
  <si>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</si>
  <si>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</si>
  <si>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</si>
  <si>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</si>
  <si>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</si>
  <si>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</si>
  <si>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</si>
  <si>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</si>
  <si>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</si>
  <si>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</si>
  <si>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</si>
  <si>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</si>
  <si>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</si>
  <si>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</si>
  <si>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</si>
  <si>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</si>
  <si>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</si>
  <si>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</si>
  <si>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</si>
  <si>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</si>
  <si>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</si>
  <si>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</si>
  <si>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</si>
  <si>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</si>
  <si>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</si>
  <si>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</si>
  <si>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</si>
  <si>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</si>
  <si>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</si>
  <si>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</si>
  <si>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</si>
  <si>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</si>
  <si>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</si>
  <si>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</si>
  <si>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</si>
  <si>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</si>
  <si>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</si>
  <si>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</si>
  <si>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</si>
  <si>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</si>
  <si>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</si>
  <si>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</si>
  <si>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</si>
  <si>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</si>
  <si>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</si>
  <si>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</si>
  <si>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</si>
  <si>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</si>
  <si>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</si>
  <si>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</si>
  <si>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</si>
  <si>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</si>
  <si>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</si>
  <si>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</si>
  <si>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</si>
  <si>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</si>
  <si>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</si>
  <si>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</si>
  <si>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</si>
  <si>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</si>
  <si>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</si>
  <si>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</si>
  <si>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</si>
  <si>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</si>
  <si>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</si>
  <si>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</si>
  <si>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</si>
  <si>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</si>
  <si>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</si>
  <si>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</si>
  <si>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</si>
  <si>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</si>
  <si>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</si>
  <si>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</si>
  <si>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</si>
  <si>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</si>
  <si>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</si>
  <si>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</si>
  <si>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</si>
  <si>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</si>
  <si>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</si>
  <si>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</si>
  <si>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</si>
  <si>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</si>
  <si>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</si>
  <si>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</si>
  <si>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</si>
  <si>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</si>
  <si>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</si>
  <si>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</si>
  <si>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</si>
  <si>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</si>
  <si>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</si>
  <si>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</si>
  <si>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</si>
  <si>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</si>
  <si>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</si>
  <si>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</si>
  <si>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</si>
  <si>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</si>
  <si>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</si>
  <si>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</si>
  <si>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</si>
  <si>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</si>
  <si>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</si>
  <si>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</si>
  <si>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</si>
  <si>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</si>
  <si>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</si>
  <si>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</si>
  <si>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</si>
  <si>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</si>
  <si>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</si>
  <si>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</si>
  <si>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</si>
  <si>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</si>
  <si>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</si>
  <si>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</si>
  <si>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</si>
  <si>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</si>
  <si>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</si>
  <si>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</si>
  <si>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</si>
  <si>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</si>
  <si>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</si>
  <si>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</si>
  <si>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</si>
  <si>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</si>
  <si>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</si>
  <si>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</si>
  <si>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</si>
  <si>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</si>
  <si>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</si>
  <si>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</si>
  <si>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</si>
  <si>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</si>
  <si>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</si>
  <si>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</si>
  <si>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</si>
  <si>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</si>
  <si>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</si>
  <si>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</si>
  <si>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</si>
  <si>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</si>
  <si>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</si>
  <si>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</si>
  <si>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</si>
  <si>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</si>
  <si>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</si>
  <si>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</si>
  <si>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</si>
  <si>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</si>
  <si>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</si>
  <si>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</si>
  <si>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</si>
  <si>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</si>
  <si>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</si>
  <si>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</si>
  <si>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</si>
  <si>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</si>
  <si>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</si>
  <si>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</si>
  <si>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</si>
  <si>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</si>
  <si>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</si>
  <si>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</si>
  <si>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</si>
  <si>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</si>
  <si>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</si>
  <si>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</si>
  <si>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</si>
  <si>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</si>
  <si>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</si>
  <si>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</si>
  <si>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</si>
  <si>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</si>
  <si>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</si>
  <si>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</si>
  <si>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</si>
  <si>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</si>
  <si>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</si>
  <si>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</si>
  <si>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</si>
  <si>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</si>
  <si>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</si>
  <si>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</si>
  <si>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</si>
  <si>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</si>
  <si>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</si>
  <si>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</si>
  <si>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</si>
  <si>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</si>
  <si>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</si>
  <si>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</si>
  <si>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</si>
  <si>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</si>
  <si>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</si>
  <si>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</si>
  <si>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</si>
  <si>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</si>
  <si>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</si>
  <si>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</si>
  <si>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</si>
  <si>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</si>
  <si>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</si>
  <si>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</si>
  <si>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</si>
  <si>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</si>
  <si>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</si>
  <si>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</si>
  <si>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</si>
  <si>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</si>
  <si>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</si>
  <si>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</si>
  <si>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</si>
  <si>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</si>
  <si>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</si>
  <si>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</si>
  <si>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</si>
  <si>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</si>
  <si>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</si>
  <si>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</si>
  <si>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</si>
  <si>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</si>
  <si>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</si>
  <si>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</si>
  <si>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</si>
  <si>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</si>
  <si>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</si>
  <si>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</si>
  <si>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</si>
  <si>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</si>
  <si>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</si>
  <si>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</si>
  <si>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</si>
  <si>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</si>
  <si>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</si>
  <si>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</si>
  <si>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</si>
  <si>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</si>
  <si>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</si>
  <si>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</si>
  <si>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</si>
  <si>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</si>
  <si>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</si>
  <si>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</si>
  <si>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</si>
  <si>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</si>
  <si>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</si>
  <si>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</si>
  <si>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</si>
  <si>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</si>
  <si>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</si>
  <si>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</si>
  <si>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</si>
  <si>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</si>
  <si>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</si>
  <si>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</si>
  <si>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</si>
  <si>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</si>
  <si>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</si>
  <si>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</si>
  <si>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</si>
  <si>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</si>
  <si>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</si>
  <si>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</si>
  <si>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</si>
  <si>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</si>
  <si>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</si>
  <si>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</si>
  <si>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</si>
  <si>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</si>
  <si>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</si>
  <si>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</si>
  <si>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</si>
  <si>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</si>
  <si>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</si>
  <si>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</si>
  <si>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</si>
  <si>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</si>
  <si>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</si>
  <si>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</si>
  <si>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</si>
  <si>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</si>
  <si>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</si>
  <si>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</si>
  <si>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</si>
  <si>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</si>
  <si>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</si>
  <si>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</si>
  <si>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</si>
  <si>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</si>
  <si>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</si>
  <si>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</si>
  <si>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</si>
  <si>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</si>
  <si>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</si>
  <si>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</si>
  <si>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</si>
  <si>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</si>
  <si>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</si>
  <si>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</si>
  <si>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</si>
  <si>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</si>
  <si>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</si>
  <si>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</si>
  <si>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</si>
  <si>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</si>
  <si>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</si>
  <si>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</si>
  <si>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</si>
  <si>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</si>
  <si>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</si>
  <si>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</si>
  <si>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</si>
  <si>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</si>
  <si>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</si>
  <si>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</si>
  <si>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</si>
  <si>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</si>
  <si>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</si>
  <si>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</si>
  <si>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</si>
  <si>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</si>
  <si>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</si>
  <si>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</si>
  <si>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</si>
  <si>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</si>
  <si>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</si>
  <si>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</si>
  <si>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</si>
  <si>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</si>
  <si>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</si>
  <si>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</si>
  <si>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</si>
  <si>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</si>
  <si>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</si>
  <si>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</si>
  <si>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</si>
  <si>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</si>
  <si>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</si>
  <si>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</si>
  <si>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</si>
  <si>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</si>
  <si>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</si>
  <si>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</si>
  <si>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</si>
  <si>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</si>
  <si>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</si>
  <si>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</si>
  <si>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</si>
  <si>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</si>
  <si>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</si>
  <si>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</si>
  <si>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</si>
  <si>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</si>
  <si>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</si>
  <si>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</si>
  <si>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</si>
  <si>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</si>
  <si>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</si>
  <si>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</si>
  <si>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</si>
  <si>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</si>
  <si>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</si>
  <si>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</si>
  <si>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</si>
  <si>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</si>
  <si>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</si>
  <si>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</si>
  <si>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</si>
  <si>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</si>
  <si>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</si>
  <si>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</si>
  <si>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</si>
  <si>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</si>
  <si>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</si>
  <si>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</si>
  <si>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</si>
  <si>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</si>
  <si>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</si>
  <si>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</si>
  <si>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</si>
  <si>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</si>
  <si>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</si>
  <si>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</si>
  <si>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</si>
  <si>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</si>
  <si>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</si>
  <si>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</si>
  <si>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</si>
  <si>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</si>
  <si>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</si>
  <si>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</si>
  <si>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</si>
  <si>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</si>
  <si>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</si>
  <si>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</si>
  <si>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</si>
  <si>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</si>
  <si>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</si>
  <si>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</si>
  <si>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</si>
  <si>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</si>
  <si>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</si>
  <si>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</si>
  <si>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</si>
  <si>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</si>
  <si>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</si>
  <si>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</si>
  <si>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</si>
  <si>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</si>
  <si>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</si>
  <si>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</si>
  <si>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</si>
  <si>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</si>
  <si>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</si>
  <si>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</si>
  <si>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</si>
  <si>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</si>
  <si>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</si>
  <si>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</si>
  <si>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</si>
  <si>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</si>
  <si>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</si>
  <si>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</si>
  <si>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</si>
  <si>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</si>
  <si>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</si>
  <si>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</si>
  <si>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</si>
  <si>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</si>
  <si>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</si>
  <si>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</si>
  <si>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</si>
  <si>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</si>
  <si>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</si>
  <si>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</si>
  <si>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</si>
  <si>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</si>
  <si>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</si>
  <si>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</si>
  <si>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</si>
  <si>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</si>
  <si>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</si>
  <si>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</si>
  <si>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</si>
  <si>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</si>
  <si>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</si>
  <si>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</si>
  <si>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</si>
  <si>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</si>
  <si>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</si>
  <si>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</si>
  <si>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</si>
  <si>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</si>
  <si>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</si>
  <si>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</si>
  <si>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</si>
  <si>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</si>
  <si>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</si>
  <si>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</si>
  <si>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</si>
  <si>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</si>
  <si>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</si>
  <si>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</si>
  <si>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</si>
  <si>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</si>
  <si>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</si>
  <si>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</si>
  <si>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</si>
  <si>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</si>
  <si>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</si>
  <si>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</si>
  <si>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</si>
  <si>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</si>
  <si>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</si>
  <si>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</si>
  <si>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</si>
  <si>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</si>
  <si>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</si>
  <si>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</si>
  <si>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</si>
  <si>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</si>
  <si>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</si>
  <si>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</si>
  <si>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</si>
  <si>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</si>
  <si>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</si>
  <si>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</si>
  <si>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</si>
  <si>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</si>
  <si>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</si>
  <si>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</si>
  <si>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</si>
  <si>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</si>
  <si>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</si>
  <si>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</si>
  <si>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</si>
  <si>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</si>
  <si>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</si>
  <si>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</si>
  <si>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</si>
  <si>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</si>
  <si>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</si>
  <si>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</si>
  <si>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</si>
  <si>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</si>
  <si>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</si>
  <si>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</si>
  <si>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</si>
  <si>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</si>
  <si>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</si>
  <si>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</si>
  <si>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</si>
  <si>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</si>
  <si>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</si>
  <si>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</si>
  <si>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</si>
  <si>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</si>
  <si>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</si>
  <si>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</si>
  <si>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</si>
  <si>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</si>
  <si>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</si>
  <si>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</si>
  <si>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</si>
  <si>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</si>
  <si>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</si>
  <si>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</si>
  <si>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</si>
  <si>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</si>
  <si>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</si>
  <si>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</si>
  <si>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</si>
  <si>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</si>
  <si>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</si>
  <si>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</si>
  <si>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</si>
  <si>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</si>
  <si>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</si>
  <si>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</si>
  <si>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</si>
  <si>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</si>
  <si>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</si>
  <si>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</si>
  <si>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</si>
  <si>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</si>
  <si>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</si>
  <si>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</si>
  <si>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</si>
  <si>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</si>
  <si>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</si>
  <si>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</si>
  <si>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</si>
  <si>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</si>
  <si>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</si>
  <si>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</si>
  <si>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</si>
  <si>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</si>
  <si>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</si>
  <si>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</si>
  <si>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</si>
  <si>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</si>
  <si>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</si>
  <si>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</si>
  <si>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</si>
  <si>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</si>
  <si>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</si>
  <si>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</si>
  <si>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</si>
  <si>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</si>
  <si>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</si>
  <si>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</si>
  <si>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</si>
  <si>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</si>
  <si>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</si>
  <si>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</si>
  <si>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</si>
  <si>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</si>
  <si>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</si>
  <si>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</si>
  <si>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</si>
  <si>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</si>
  <si>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</si>
  <si>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</si>
  <si>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</si>
  <si>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</si>
  <si>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</si>
  <si>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</si>
  <si>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</si>
  <si>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</si>
  <si>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</si>
  <si>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</si>
  <si>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</si>
  <si>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</si>
  <si>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</si>
  <si>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</si>
  <si>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</si>
  <si>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</si>
  <si>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</si>
  <si>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</si>
  <si>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</si>
  <si>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</si>
  <si>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</si>
  <si>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</si>
  <si>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</si>
  <si>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</si>
  <si>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</si>
  <si>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</si>
  <si>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</si>
  <si>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</si>
  <si>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</si>
  <si>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</si>
  <si>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</si>
  <si>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</si>
  <si>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</si>
  <si>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</si>
  <si>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</si>
  <si>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</si>
  <si>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</si>
  <si>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</si>
  <si>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</si>
  <si>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</si>
  <si>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</si>
  <si>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</si>
  <si>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</si>
  <si>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</si>
  <si>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</si>
  <si>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</si>
  <si>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</si>
  <si>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</si>
  <si>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</si>
  <si>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</si>
  <si>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</si>
  <si>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</si>
  <si>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</si>
  <si>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</si>
  <si>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</si>
  <si>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</si>
  <si>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</si>
  <si>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</si>
  <si>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</si>
  <si>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</si>
  <si>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</si>
  <si>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</si>
  <si>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</si>
  <si>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</si>
  <si>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</si>
  <si>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</si>
  <si>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</si>
  <si>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</si>
  <si>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</si>
  <si>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</si>
  <si>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</si>
  <si>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</si>
  <si>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</si>
  <si>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</si>
  <si>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</si>
  <si>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</si>
  <si>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</si>
  <si>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</si>
  <si>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</si>
  <si>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</si>
  <si>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</si>
  <si>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</si>
  <si>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</si>
  <si>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</si>
  <si>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</si>
  <si>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</si>
  <si>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</si>
  <si>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</si>
  <si>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</si>
  <si>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</si>
  <si>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</si>
  <si>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</si>
  <si>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</si>
  <si>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</si>
  <si>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</si>
  <si>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</si>
  <si>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</si>
  <si>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</si>
  <si>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</si>
  <si>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</si>
  <si>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</si>
  <si>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</si>
  <si>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</si>
  <si>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</si>
  <si>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</si>
  <si>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</si>
  <si>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</si>
  <si>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</si>
  <si>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</si>
  <si>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</si>
  <si>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</si>
  <si>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</si>
  <si>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</si>
  <si>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</si>
  <si>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</si>
  <si>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</si>
  <si>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</si>
  <si>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</si>
  <si>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</si>
  <si>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</si>
  <si>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</si>
  <si>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</si>
  <si>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</si>
  <si>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</si>
  <si>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</si>
  <si>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</si>
  <si>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</si>
  <si>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</si>
  <si>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</si>
  <si>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</si>
  <si>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</si>
  <si>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</si>
  <si>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</si>
  <si>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</si>
  <si>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</si>
  <si>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</si>
  <si>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</si>
  <si>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</si>
  <si>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</si>
  <si>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</si>
  <si>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</si>
  <si>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</si>
  <si>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</si>
  <si>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</si>
  <si>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</si>
  <si>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</si>
  <si>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</si>
  <si>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</si>
  <si>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</si>
  <si>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</si>
  <si>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</si>
  <si>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</si>
  <si>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</si>
  <si>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</si>
  <si>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</si>
  <si>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</si>
  <si>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</si>
  <si>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</si>
  <si>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</si>
  <si>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</si>
  <si>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</si>
  <si>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</si>
  <si>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</si>
  <si>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</si>
  <si>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</si>
  <si>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</si>
  <si>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</si>
  <si>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</si>
  <si>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</si>
  <si>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</si>
  <si>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</si>
  <si>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</si>
  <si>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</si>
  <si>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</si>
  <si>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</si>
  <si>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</si>
  <si>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</si>
  <si>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</si>
  <si>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</si>
  <si>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</si>
  <si>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</si>
  <si>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</si>
  <si>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</si>
  <si>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</si>
  <si>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</si>
  <si>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</si>
  <si>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</si>
  <si>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</si>
  <si>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</si>
  <si>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</si>
  <si>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</si>
  <si>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</si>
  <si>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</si>
  <si>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</si>
  <si>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</si>
  <si>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</si>
  <si>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</si>
  <si>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</si>
  <si>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</si>
  <si>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</si>
  <si>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</si>
  <si>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</si>
  <si>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</si>
  <si>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</si>
  <si>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</si>
  <si>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</si>
  <si>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</si>
  <si>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</si>
  <si>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</si>
  <si>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</si>
  <si>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</si>
  <si>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</si>
  <si>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</si>
  <si>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</si>
  <si>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</si>
  <si>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</si>
  <si>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</si>
  <si>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</si>
  <si>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</si>
  <si>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</si>
  <si>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</si>
  <si>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</si>
  <si>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</si>
  <si>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</si>
  <si>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</si>
  <si>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</si>
  <si>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</si>
  <si>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</si>
  <si>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</si>
  <si>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</si>
  <si>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</si>
  <si>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</si>
  <si>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</si>
  <si>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</si>
  <si>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</si>
  <si>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</si>
  <si>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</si>
  <si>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</si>
  <si>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</si>
  <si>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</si>
  <si>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</si>
  <si>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</si>
  <si>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</si>
  <si>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</si>
  <si>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</si>
  <si>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</si>
  <si>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</si>
  <si>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</si>
  <si>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</si>
  <si>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</si>
  <si>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</si>
  <si>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</si>
  <si>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</si>
  <si>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</si>
  <si>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</si>
  <si>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</si>
  <si>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</si>
  <si>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</si>
  <si>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</si>
  <si>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</si>
  <si>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</si>
  <si>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</si>
  <si>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</si>
  <si>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</si>
  <si>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</si>
  <si>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</si>
  <si>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</si>
  <si>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</si>
  <si>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</si>
  <si>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</si>
  <si>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</si>
  <si>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</si>
  <si>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</si>
  <si>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</si>
  <si>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</si>
  <si>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</si>
  <si>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</si>
  <si>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</si>
  <si>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</si>
  <si>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</si>
  <si>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</si>
  <si>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</si>
  <si>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</si>
  <si>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</si>
  <si>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</si>
  <si>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</si>
  <si>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</si>
  <si>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</si>
  <si>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</si>
  <si>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</si>
  <si>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</si>
  <si>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</si>
  <si>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</si>
  <si>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</si>
  <si>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</si>
  <si>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</si>
  <si>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</si>
  <si>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</si>
  <si>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</si>
  <si>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</si>
  <si>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</si>
  <si>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</si>
  <si>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</si>
  <si>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</si>
  <si>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</si>
  <si>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</si>
  <si>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</si>
  <si>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</si>
  <si>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</si>
  <si>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</si>
  <si>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</si>
  <si>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</si>
  <si>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</si>
  <si>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</si>
  <si>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</si>
  <si>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</si>
  <si>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</si>
  <si>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</si>
  <si>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</si>
  <si>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</si>
  <si>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</si>
  <si>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</si>
  <si>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</si>
  <si>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</si>
  <si>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</si>
  <si>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</si>
  <si>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</si>
  <si>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</si>
  <si>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</si>
  <si>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</si>
  <si>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</si>
  <si>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</si>
  <si>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</si>
  <si>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</si>
  <si>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</si>
  <si>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</si>
  <si>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</si>
  <si>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</si>
  <si>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</si>
  <si>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</si>
  <si>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</si>
  <si>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</si>
  <si>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</si>
  <si>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</si>
  <si>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</si>
  <si>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</si>
  <si>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</si>
  <si>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</si>
  <si>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</si>
  <si>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</si>
  <si>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</si>
  <si>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</si>
  <si>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</si>
  <si>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</si>
  <si>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</si>
  <si>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</si>
  <si>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</si>
  <si>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</si>
  <si>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</si>
  <si>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</si>
  <si>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</si>
  <si>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</si>
  <si>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</si>
  <si>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</si>
  <si>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</si>
  <si>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</si>
  <si>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</si>
  <si>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</si>
  <si>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</si>
  <si>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</si>
  <si>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</si>
  <si>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</si>
  <si>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</si>
  <si>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</si>
  <si>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</si>
  <si>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</si>
  <si>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</si>
  <si>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</si>
  <si>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</si>
  <si>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</si>
  <si>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</si>
  <si>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</si>
  <si>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</si>
  <si>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</si>
  <si>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</si>
  <si>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</si>
  <si>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</si>
  <si>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</si>
  <si>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</si>
  <si>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</si>
  <si>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</si>
  <si>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</si>
  <si>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</si>
  <si>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</si>
  <si>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</si>
  <si>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</si>
  <si>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</si>
  <si>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</si>
  <si>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</si>
  <si>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</si>
  <si>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</si>
  <si>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</si>
  <si>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</si>
  <si>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</si>
  <si>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</si>
  <si>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</si>
  <si>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</si>
  <si>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</si>
  <si>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</si>
  <si>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</si>
  <si>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</si>
  <si>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</si>
  <si>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</si>
  <si>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</si>
  <si>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</si>
  <si>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</si>
  <si>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</si>
  <si>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</si>
  <si>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</si>
  <si>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</si>
  <si>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</si>
  <si>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</si>
  <si>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</si>
  <si>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</si>
  <si>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</si>
  <si>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</si>
  <si>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</si>
  <si>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</si>
  <si>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</si>
  <si>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</si>
  <si>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</si>
  <si>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</si>
  <si>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</si>
  <si>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</si>
  <si>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</si>
  <si>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</si>
  <si>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</si>
  <si>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</si>
  <si>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</si>
  <si>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</si>
  <si>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</si>
  <si>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</si>
  <si>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</si>
  <si>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</si>
  <si>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</si>
  <si>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</si>
  <si>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</si>
  <si>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</si>
  <si>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</si>
  <si>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</si>
  <si>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</si>
  <si>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</si>
  <si>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</si>
  <si>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</si>
  <si>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</si>
  <si>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</si>
  <si>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</si>
  <si>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</si>
  <si>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</si>
  <si>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</si>
  <si>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</si>
  <si>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</si>
  <si>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</si>
  <si>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</si>
  <si>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</si>
  <si>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</si>
  <si>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</si>
  <si>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</si>
  <si>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</si>
  <si>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</si>
  <si>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</si>
  <si>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</si>
  <si>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</si>
  <si>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</si>
  <si>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</si>
  <si>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</si>
  <si>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</si>
  <si>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</si>
  <si>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</si>
  <si>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</si>
  <si>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</si>
  <si>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</si>
  <si>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</si>
  <si>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</si>
  <si>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</si>
  <si>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</si>
  <si>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</si>
  <si>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</si>
  <si>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</si>
  <si>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</si>
  <si>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</si>
  <si>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</si>
  <si>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</si>
  <si>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</si>
  <si>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</si>
  <si>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</si>
  <si>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</si>
  <si>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</si>
  <si>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</si>
  <si>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</si>
  <si>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</si>
  <si>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</si>
  <si>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</si>
  <si>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</si>
  <si>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</si>
  <si>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</si>
  <si>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</si>
  <si>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</si>
  <si>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</si>
  <si>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</si>
  <si>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</si>
  <si>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</si>
  <si>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</si>
  <si>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</si>
  <si>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</si>
  <si>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</si>
  <si>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</si>
  <si>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</si>
  <si>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</si>
  <si>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</si>
  <si>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</si>
  <si>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</si>
  <si>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</si>
  <si>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</si>
  <si>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</si>
  <si>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</si>
  <si>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</si>
  <si>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</si>
  <si>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</si>
  <si>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</si>
  <si>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</si>
  <si>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</si>
  <si>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</si>
  <si>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</si>
  <si>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</si>
  <si>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</si>
  <si>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</si>
  <si>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</si>
  <si>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</si>
  <si>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</si>
  <si>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</si>
  <si>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</si>
  <si>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</si>
  <si>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</si>
  <si>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</si>
  <si>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</si>
  <si>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</si>
  <si>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</si>
  <si>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</si>
  <si>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</si>
  <si>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</si>
  <si>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</si>
  <si>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</si>
  <si>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</si>
  <si>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</si>
  <si>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</si>
  <si>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</si>
  <si>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</si>
  <si>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</si>
  <si>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</si>
  <si>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</si>
  <si>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</si>
  <si>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</si>
  <si>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</si>
  <si>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</si>
  <si>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</si>
  <si>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</si>
  <si>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</si>
  <si>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</si>
  <si>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</si>
  <si>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</si>
  <si>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</si>
  <si>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</si>
  <si>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</si>
  <si>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</si>
  <si>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</si>
  <si>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</si>
  <si>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</si>
  <si>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</si>
  <si>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</si>
  <si>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</si>
  <si>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</si>
  <si>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</si>
  <si>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</si>
  <si>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</si>
  <si>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</si>
  <si>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</si>
  <si>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</si>
  <si>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</si>
  <si>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</si>
  <si>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</si>
  <si>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</si>
  <si>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</si>
  <si>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</si>
  <si>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</si>
  <si>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</si>
  <si>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</si>
  <si>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</si>
  <si>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</si>
  <si>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</si>
  <si>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</si>
  <si>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</si>
  <si>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</si>
  <si>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</si>
  <si>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</si>
  <si>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</si>
  <si>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</si>
  <si>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</si>
  <si>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</si>
  <si>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</si>
  <si>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</si>
  <si>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</si>
  <si>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</si>
  <si>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</si>
  <si>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</si>
  <si>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</si>
  <si>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</si>
  <si>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</si>
  <si>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</si>
  <si>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</si>
  <si>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</si>
  <si>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</si>
  <si>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</si>
  <si>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</si>
  <si>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</si>
  <si>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</si>
  <si>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</si>
  <si>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</si>
  <si>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</si>
  <si>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</si>
  <si>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</si>
  <si>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</si>
  <si>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</si>
  <si>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</si>
  <si>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</si>
  <si>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</si>
  <si>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</si>
  <si>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</si>
  <si>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</si>
  <si>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</si>
  <si>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</si>
  <si>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</si>
  <si>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</si>
  <si>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</si>
  <si>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</si>
  <si>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</si>
  <si>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</si>
  <si>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</si>
  <si>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</si>
  <si>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</si>
  <si>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</si>
  <si>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</si>
  <si>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</si>
  <si>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</si>
  <si>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</si>
  <si>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</si>
  <si>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</si>
  <si>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</si>
  <si>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</si>
  <si>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</si>
  <si>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</si>
  <si>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</si>
  <si>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</si>
  <si>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</si>
  <si>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</si>
  <si>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</si>
  <si>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</si>
  <si>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</si>
  <si>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</si>
  <si>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</si>
  <si>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</si>
  <si>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</si>
  <si>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</si>
  <si>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</si>
  <si>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</si>
  <si>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</si>
  <si>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</si>
  <si>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</si>
  <si>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</si>
  <si>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</si>
  <si>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</si>
  <si>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</si>
  <si>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</si>
  <si>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</si>
  <si>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</si>
  <si>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</si>
  <si>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</si>
  <si>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</si>
  <si>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</si>
  <si>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</si>
  <si>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</si>
  <si>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</si>
  <si>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</si>
  <si>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</si>
  <si>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</si>
  <si>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</si>
  <si>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</si>
  <si>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</si>
  <si>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</si>
  <si>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</si>
  <si>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</si>
  <si>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</si>
  <si>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</si>
  <si>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</si>
  <si>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</si>
  <si>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</si>
  <si>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</si>
  <si>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</si>
  <si>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</si>
  <si>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</si>
  <si>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</si>
  <si>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</si>
  <si>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</si>
  <si>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</si>
  <si>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</si>
  <si>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</si>
  <si>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</si>
  <si>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</si>
  <si>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</si>
  <si>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</si>
  <si>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</si>
  <si>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</si>
  <si>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</si>
  <si>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</si>
  <si>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</si>
  <si>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</si>
  <si>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</si>
  <si>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</si>
  <si>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</si>
  <si>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</si>
  <si>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</si>
  <si>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</si>
  <si>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</si>
  <si>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</si>
  <si>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</si>
  <si>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</si>
  <si>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</si>
  <si>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</si>
  <si>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</si>
  <si>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</si>
  <si>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</si>
  <si>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</si>
  <si>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</si>
  <si>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</si>
  <si>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</si>
  <si>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</si>
  <si>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</si>
  <si>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</si>
  <si>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</si>
  <si>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</si>
  <si>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</si>
  <si>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</si>
  <si>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</si>
  <si>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</si>
  <si>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</si>
  <si>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</si>
  <si>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</si>
  <si>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</si>
  <si>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</si>
  <si>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</si>
  <si>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</si>
  <si>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</si>
  <si>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</si>
  <si>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</si>
  <si>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</si>
  <si>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</si>
  <si>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</si>
  <si>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</si>
  <si>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</si>
  <si>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</si>
  <si>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</si>
  <si>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</si>
  <si>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</si>
  <si>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</si>
  <si>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</si>
  <si>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</si>
  <si>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</si>
  <si>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</si>
  <si>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</si>
  <si>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</si>
  <si>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</si>
  <si>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</si>
  <si>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</si>
  <si>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</si>
  <si>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</si>
  <si>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</si>
  <si>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</si>
  <si>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</si>
  <si>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</si>
  <si>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</si>
  <si>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</si>
  <si>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</si>
  <si>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</si>
  <si>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</si>
  <si>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</si>
  <si>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</si>
  <si>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</si>
  <si>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</si>
  <si>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</si>
  <si>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</si>
  <si>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</si>
  <si>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</si>
  <si>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</si>
  <si>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</si>
  <si>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</si>
  <si>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</si>
  <si>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</si>
  <si>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</si>
  <si>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</si>
  <si>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</si>
  <si>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</si>
  <si>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</si>
  <si>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</si>
  <si>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</si>
  <si>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</si>
  <si>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</si>
  <si>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</si>
  <si>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</si>
  <si>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</si>
  <si>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</si>
  <si>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</si>
  <si>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</si>
  <si>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</si>
  <si>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</si>
  <si>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</si>
  <si>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</si>
  <si>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</si>
  <si>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</si>
  <si>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</si>
  <si>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</si>
  <si>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</si>
  <si>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</si>
  <si>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</si>
  <si>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</si>
  <si>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</si>
  <si>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</si>
  <si>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</si>
  <si>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</si>
  <si>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</si>
  <si>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</si>
  <si>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</si>
  <si>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</si>
  <si>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</si>
  <si>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</si>
  <si>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</si>
  <si>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</si>
  <si>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</si>
  <si>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</si>
  <si>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</si>
  <si>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</si>
  <si>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</si>
  <si>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</si>
  <si>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</si>
  <si>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</si>
  <si>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</si>
  <si>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</si>
  <si>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</si>
  <si>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</si>
  <si>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</si>
  <si>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</si>
  <si>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</si>
  <si>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</si>
  <si>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</si>
  <si>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</si>
  <si>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</si>
  <si>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</si>
  <si>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</si>
  <si>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</si>
  <si>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</si>
  <si>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</si>
  <si>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</si>
  <si>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</si>
  <si>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</si>
  <si>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</si>
  <si>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</si>
  <si>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</si>
  <si>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</si>
  <si>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</si>
  <si>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</si>
  <si>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</si>
  <si>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</si>
  <si>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</si>
  <si>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</si>
  <si>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PCM-20251028-00002395</t>
  </si>
  <si>
    <t>5G flapping due to obsolete Rectifier , EM team at site</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</si>
  <si>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</si>
  <si>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</si>
  <si>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</si>
  <si>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</si>
  <si>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</si>
  <si>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 xml:space="preserve">team at  Site checking for access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</si>
  <si>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</si>
  <si>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</si>
  <si>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</si>
  <si>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</si>
  <si>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</si>
  <si>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</si>
  <si>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PCM-20251028-00002328</t>
  </si>
  <si>
    <t>EM team moved need 30 min</t>
  </si>
  <si>
    <t>PCM-20251028-00001951</t>
  </si>
  <si>
    <t xml:space="preserve">under night access due to Site located in deep valleys &amp; dangerous area
, team will check by morninig </t>
  </si>
  <si>
    <t>PCM-20251028-00002305</t>
  </si>
  <si>
    <t>no connection to unit is flapping, team informed to check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</si>
</sst>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296.00411319444538</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0.32479606481501833</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0.32349976852128748</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45958.952539120372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45958.952539120372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45958.952539120372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45958.952539120372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45958.952539120372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45958.952539120372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45958.952539120372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45958.952539120372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45958.952539120372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45958.952539120372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45958.952539120372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45958.952539120372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45958.952539120372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45958.952539120372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45958.952539120372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45958.952539120372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45958.952539120372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45958.952539120372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45958.952539120372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45958.952539120372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45958.952539120372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45958.952539120372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45958.952539120372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45958.952539120372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45958.952539120372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45958.952539120372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45958.952539120372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45958.952539120372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45958.952539120372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45958.952539120372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45958.952539120372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45958.952539120372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45958.952539120372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45958.952539120372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45958.952539120372</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45958.952539120372</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68C6D998-5AD2-4FEC-B571-C56D14769433}"/>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133.95270115741005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0.21045578704070067</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0.17627754629938863</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1.464560185559094E-2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45958.952539120372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45958.952539120372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45958.952539120372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45958.952539120372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45958.952539120372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45958.952539120372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45958.952539120372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45958.952539120372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45958.952539120372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45958.952539120372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45958.952539120372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45958.952539120372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45958.952539120372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45958.952539120372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45958.952539120372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45958.952539120372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45958.952539120372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45958.952539120372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45958.952539120372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45958.952539120372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45958.952539120372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45958.952539120372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45958.952539120372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45958.952539120372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45958.952539120372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45958.952539120372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45958.952539120372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45958.952539120372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45958.952539120372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45958.952539120372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45958.952539120372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45958.952539120372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45958.952539120372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45958.952539120372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45958.952539120372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45958.952539120372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45958.952539120372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45958.952539120372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45958.952539120372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45958.952539120372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45958.952539120372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45958.952539120372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45958.952539120372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45958.952539120372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45958.952539120372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45958.952539120372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45958.952539120372</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45958.952539120372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45958.952539120372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45958.952539120372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45958.952539120372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45958.952539120372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45958.952539120372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45958.952539120372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45958.952539120372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45958.952539120372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45958.952539120372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45958.952539120372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45958.952539120372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45958.952539120372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45958.952539120372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45958.952539120372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45958.952539120372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45958.952539120372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45958.952539120372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45958.952539120372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45958.952539120372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45958.952539120372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45958.952539120372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45958.952539120372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45958.952539120372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45958.952539120372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45958.952539120372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45958.952539120372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45958.952539120372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45958.952539120372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45958.952539120372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45958.952539120372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45958.952539120372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45958.952539120372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45958.952539120372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45958.952539120372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45958.952539120372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45958.952539120372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45958.952539120372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45958.952539120372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45958.952539120372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45958.952539120372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45958.952539120372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45958.952539120372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45958.952539120372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45958.952539120372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45958.952539120372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45958.952539120372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45958.952539120372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45958.952539120372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45958.952539120372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45958.952539120372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45958.952539120372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45958.952539120372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45958.952539120372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45958.952539120372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45958.952539120372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45958.952539120372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45958.952539120372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45958.952539120372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45958.952539120372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45958.952539120372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45958.952539120372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45958.952539120372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45958.952539120372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45958.952539120372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45958.952539120372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45958.952539120372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45958.952539120372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45958.952539120372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45958.952539120372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45958.952539120372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45958.952539120372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45958.952539120372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45958.952539120372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45958.952539120372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45958.952539120372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45958.952539120372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45958.952539120372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45958.952539120372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45958.952539120372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45958.952539120372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45958.952539120372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45958.952539120372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45958.952539120372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45958.952539120372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45958.952539120372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45958.952539120372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45958.952539120372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45958.952539120372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45958.952539120372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45958.952539120372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45958.952539120372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45958.952539120372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45958.952539120372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45958.952539120372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45958.952539120372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45958.952539120372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45958.952539120372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45958.952539120372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45958.952539120372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45958.952539120372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45958.952539120372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45958.952539120372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45958.952539120372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45958.952539120372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45958.952539120372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45958.952539120372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45958.952539120372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45958.952539120372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45958.952539120372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45958.952539120372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45958.952539120372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45958.952539120372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45958.952539120372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45958.952539120372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45958.952539120372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45958.952539120372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45958.952539120372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45958.952539120372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45958.952539120372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45958.952539120372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45958.952539120372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45958.952539120372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45958.952539120372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45958.952539120372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45958.952539120372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45958.952539120372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45958.952539120372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45958.952539120372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45958.952539120372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45958.952539120372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45958.952539120372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45958.952539120372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45958.952539120372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45958.952539120372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45958.952539120372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45958.952539120372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45958.952539120372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45958.952539120372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45958.952539120372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45958.952539120372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45958.952539120372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45958.952539120372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45958.952539120372</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abSelected="1" topLeftCell="F1" workbookViewId="0">
      <selection activeCell="E9" sqref="E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3.5" customHeight="1">
      <c r="A2" s="19" t="s">
        <v>39092</v>
      </c>
      <c r="B2" s="63" t="str">
        <f>IFERROR(VLOOKUP(D2,DB!A:K,11,0),"")</f>
        <v>R3</v>
      </c>
      <c r="C2" s="18">
        <v>1</v>
      </c>
      <c r="D2" s="18" t="s">
        <v>9961</v>
      </c>
      <c r="E2" s="18" t="s">
        <v>38998</v>
      </c>
      <c r="F2" s="20">
        <v>45958.951898148145</v>
      </c>
      <c r="G2" s="21">
        <f t="shared" ref="G2:G4" ca="1" si="0">IFERROR(NOW()-F2,"-")</f>
        <v>6.4097222639247775E-4</v>
      </c>
      <c r="H2" s="22">
        <v>45958.926979166667</v>
      </c>
      <c r="I2" s="19" t="str">
        <f>IFERROR(VLOOKUP(D2,DB!A:F,6,0),"")</f>
        <v>SCECO</v>
      </c>
      <c r="J2" s="18" t="str">
        <f>IFERROR(VLOOKUP(D2,DB!A:G,7,0),"")</f>
        <v>Dead</v>
      </c>
      <c r="K2" s="46" t="s">
        <v>39093</v>
      </c>
      <c r="L2" s="23" t="str">
        <f>IFERROR(VLOOKUP(D2,DB!A:I,9,0),"")</f>
        <v>Latis</v>
      </c>
    </row>
    <row r="3" spans="1:13" ht="15" customHeight="1">
      <c r="A3" s="19"/>
      <c r="B3" s="63" t="str">
        <f>IFERROR(VLOOKUP(D3,DB!A:K,11,0),"")</f>
        <v>R3</v>
      </c>
      <c r="C3" s="18"/>
      <c r="D3" s="180" t="s">
        <v>5256</v>
      </c>
      <c r="E3" s="18"/>
      <c r="F3" s="20"/>
      <c r="G3" s="21">
        <f t="shared" ca="1" si="0"/>
        <v>45958.952539120372</v>
      </c>
      <c r="H3" s="22"/>
      <c r="I3" s="19" t="str">
        <f>IFERROR(VLOOKUP(D3,DB!A:F,6,0),"")</f>
        <v>Power cube</v>
      </c>
      <c r="J3" s="18" t="str">
        <f>IFERROR(VLOOKUP(D3,DB!A:G,7,0),"")</f>
        <v>Good</v>
      </c>
      <c r="K3" s="46"/>
      <c r="L3" s="23" t="str">
        <f>IFERROR(VLOOKUP(D3,DB!A:I,9,0),"")</f>
        <v>Zain</v>
      </c>
    </row>
    <row r="4" spans="1:13" ht="15" customHeight="1">
      <c r="A4" s="19"/>
      <c r="B4" s="63" t="str">
        <f>IFERROR(VLOOKUP(D4,DB!A:K,11,0),"")</f>
        <v/>
      </c>
      <c r="C4" s="18"/>
      <c r="D4" s="18"/>
      <c r="E4" s="18"/>
      <c r="F4" s="20"/>
      <c r="G4" s="21">
        <f t="shared" ca="1" si="0"/>
        <v>45958.952539120372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45958.952539120372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45958.952539120372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45958.952539120372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45958.952539120372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45958.952539120372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45958.952539120372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45958.952539120372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45958.952539120372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45958.952539120372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45958.952539120372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45958.952539120372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45958.952539120372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45958.952539120372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45958.952539120372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45958.952539120372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45958.952539120372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45958.952539120372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45958.952539120372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45958.952539120372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45958.952539120372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45958.952539120372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45958.952539120372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45958.952539120372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45958.952539120372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45958.952539120372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45958.952539120372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45958.952539120372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45958.952539120372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45958.952539120372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45958.952539120372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45958.952539120372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45958.952539120372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45958.952539120372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45958.952539120372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45958.952539120372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45958.952539120372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45958.952539120372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45958.952539120372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45958.952539120372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45958.952539120372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45958.952539120372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45958.952539120372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45958.952539120372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45958.952539120372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45958.952539120372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45958.952539120372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45958.952539120372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45958.952539120372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45958.952539120372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45958.952539120372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45958.952539120372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45958.952539120372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45958.952539120372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45958.952539120372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45958.952539120372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45958.952539120372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45958.952539120372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45958.952539120372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45958.952539120372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45958.952539120372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45958.952539120372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45958.952539120372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45958.952539120372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45958.952539120372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45958.952539120372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45958.952539120372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45958.952539120372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45958.952539120372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45958.952539120372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45958.952539120372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45958.952539120372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45958.952539120372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45958.952539120372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45958.952539120372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45958.952539120372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45958.952539120372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45958.952539120372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45958.952539120372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45958.952539120372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45958.952539120372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45958.952539120372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45958.952539120372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45958.952539120372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45958.952539120372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45958.952539120372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45958.952539120372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45958.952539120372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45958.952539120372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45958.952539120372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45958.952539120372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45958.952539120372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45958.952539120372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45958.952539120372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45958.952539120372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45958.952539120372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45958.952539120372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45958.952539120372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45958.952539120372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45958.952539120372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45958.952539120372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45958.952539120372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45958.952539120372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45958.952539120372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45958.952539120372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45958.952539120372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45958.952539120372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45958.952539120372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45958.952539120372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45958.952539120372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45958.952539120372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45958.952539120372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45958.952539120372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45958.952539120372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45958.952539120372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45958.952539120372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45958.952539120372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45958.952539120372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45958.952539120372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45958.952539120372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45958.952539120372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45958.952539120372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45958.952539120372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45958.952539120372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45958.952539120372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45958.952539120372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45958.952539120372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45958.952539120372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45958.952539120372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45958.952539120372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45958.952539120372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45958.952539120372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45958.952539120372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45958.952539120372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45958.952539120372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45958.952539120372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45958.952539120372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45958.952539120372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45958.952539120372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45958.952539120372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45958.952539120372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45958.952539120372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45958.952539120372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45958.952539120372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45958.952539120372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45958.952539120372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45958.952539120372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45958.952539120372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45958.952539120372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45958.952539120372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45958.952539120372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45958.952539120372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45958.952539120372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45958.952539120372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45958.952539120372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45958.952539120372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45958.952539120372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45958.952539120372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45958.952539120372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45958.952539120372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45958.952539120372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45958.952539120372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45958.952539120372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45958.952539120372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45958.952539120372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45958.952539120372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45958.952539120372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45958.952539120372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45958.952539120372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45958.952539120372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45958.952539120372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45958.952539120372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45958.952539120372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45958.952539120372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45958.952539120372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45958.952539120372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45958.952539120372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45958.952539120372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45958.952539120372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45958.952539120372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45958.952539120372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45958.952539120372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45958.952539120372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45958.952539120372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45958.952539120372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45958.952539120372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45958.952539120372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45958.952539120372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45958.952539120372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45958.952539120372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45958.952539120372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45958.952539120372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45958.952539120372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45958.952539120372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45958.952539120372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45958.952539120372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45958.952539120372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45958.952539120372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45958.952539120372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45958.952539120372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45958.952539120372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45958.952539120372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45958.952539120372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45958.952539120372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45958.952539120372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45958.952539120372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45958.952539120372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45958.952539120372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45958.952539120372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45958.952539120372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45958.952539120372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45958.952539120372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45958.952539120372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45958.952539120372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45958.952539120372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45958.952539120372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45958.952539120372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45958.952539120372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45958.952539120372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45958.952539120372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45958.952539120372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45958.952539120372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45958.952539120372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45958.952539120372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45958.952539120372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45958.952539120372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45958.952539120372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45958.952539120372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45958.952539120372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45958.952539120372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45958.952539120372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45958.952539120372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45958.952539120372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45958.952539120372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45958.952539120372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45958.952539120372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45958.952539120372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45958.952539120372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45958.952539120372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45958.952539120372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45958.952539120372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45958.952539120372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45958.952539120372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45958.952539120372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45958.952539120372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45958.952539120372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45958.952539120372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45958.952539120372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45958.952539120372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45958.952539120372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45958.952539120372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45958.952539120372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45958.952539120372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45958.952539120372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45958.952539120372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45958.952539120372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45958.952539120372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45958.952539120372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45958.952539120372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45958.952539120372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45958.952539120372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45958.952539120372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45958.952539120372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45958.952539120372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45958.952539120372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45958.952539120372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45958.952539120372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45958.952539120372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45958.952539120372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45958.952539120372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45958.952539120372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45958.952539120372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45958.952539120372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45958.952539120372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45958.952539120372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45958.952539120372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45958.952539120372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45958.952539120372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45958.952539120372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45958.952539120372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45958.952539120372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45958.952539120372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45958.952539120372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45958.952539120372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45958.952539120372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45958.952539120372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45958.952539120372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45958.952539120372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45958.952539120372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45958.952539120372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45958.952539120372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45958.952539120372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45958.952539120372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45958.952539120372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45958.952539120372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45958.952539120372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45958.952539120372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45958.952539120372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45958.952539120372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45958.952539120372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45958.952539120372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45958.952539120372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45958.952539120372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45958.952539120372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45958.952539120372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45958.952539120372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45958.952539120372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45958.952539120372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45958.952539120372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45958.952539120372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45958.952539120372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45958.952539120372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45958.952539120372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45958.952539120372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45958.952539120372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45958.952539120372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45958.952539120372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45958.952539120372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45958.952539120372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45958.952539120372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45958.952539120372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45958.952539120372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45958.952539120372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45958.952539120372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45958.952539120372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45958.952539120372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45958.952539120372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45958.952539120372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45958.952539120372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45958.952539120372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45958.952539120372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45958.952539120372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45958.952539120372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45958.952539120372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45958.952539120372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45958.952539120372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45958.952539120372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45958.952539120372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45958.952539120372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45958.952539120372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45958.952539120372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45958.952539120372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45958.952539120372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45958.952539120372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45958.952539120372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45958.952539120372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45958.952539120372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45958.952539120372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45958.952539120372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45958.952539120372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45958.952539120372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45958.952539120372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45958.952539120372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45958.952539120372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45958.952539120372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45958.952539120372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45958.952539120372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45958.952539120372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45958.952539120372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45958.952539120372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45958.952539120372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45958.952539120372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45958.952539120372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45958.952539120372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45958.952539120372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45958.952539120372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45958.952539120372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45958.952539120372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45958.952539120372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45958.952539120372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45958.952539120372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45958.952539120372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45958.952539120372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45958.952539120372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45958.952539120372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45958.952539120372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45958.952539120372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45958.952539120372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45958.952539120372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45958.952539120372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45958.952539120372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45958.952539120372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45958.952539120372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45958.952539120372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45958.952539120372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45958.952539120372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45958.952539120372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45958.952539120372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45958.952539120372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45958.952539120372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45958.952539120372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45958.952539120372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45958.952539120372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45958.952539120372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45958.952539120372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45958.952539120372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45958.952539120372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45958.952539120372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45958.952539120372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45958.952539120372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45958.952539120372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45958.952539120372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45958.952539120372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45958.952539120372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45958.952539120372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45958.952539120372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45958.952539120372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45958.952539120372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45958.952539120372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45958.952539120372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45958.952539120372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45958.952539120372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45958.952539120372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45958.952539120372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45958.952539120372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45958.952539120372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45958.952539120372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45958.952539120372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45958.952539120372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45958.952539120372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45958.952539120372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45958.952539120372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45958.952539120372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45958.952539120372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45958.952539120372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45958.952539120372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45958.952539120372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45958.952539120372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45958.952539120372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45958.952539120372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45958.952539120372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45958.952539120372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45958.952539120372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45958.952539120372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45958.952539120372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45958.952539120372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45958.952539120372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45958.952539120372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45958.952539120372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45958.952539120372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45958.952539120372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45958.952539120372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45958.952539120372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45958.952539120372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45958.952539120372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45958.952539120372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45958.952539120372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45958.952539120372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45958.952539120372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45958.952539120372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45958.952539120372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45958.952539120372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45958.952539120372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45958.952539120372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45958.952539120372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45958.952539120372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45958.952539120372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45958.952539120372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45958.952539120372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45958.952539120372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45958.952539120372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45958.952539120372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45958.952539120372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45958.952539120372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45958.952539120372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45958.952539120372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45958.952539120372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45958.952539120372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45958.952539120372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45958.952539120372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45958.952539120372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45958.952539120372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45958.952539120372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45958.952539120372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45958.952539120372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45958.952539120372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45958.952539120372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45958.952539120372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45958.952539120372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45958.952539120372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45958.952539120372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45958.952539120372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45958.952539120372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45958.952539120372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45958.952539120372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45958.952539120372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45958.952539120372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45958.952539120372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45958.952539120372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45958.952539120372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45958.952539120372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45958.952539120372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45958.952539120372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45958.952539120372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45958.952539120372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45958.952539120372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45958.952539120372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45958.952539120372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45958.952539120372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45958.952539120372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45958.952539120372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45958.952539120372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45958.952539120372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45958.952539120372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45958.952539120372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45958.952539120372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45958.952539120372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45958.952539120372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45958.952539120372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45958.952539120372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45958.952539120372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45958.952539120372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45958.952539120372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45958.952539120372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45958.952539120372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45958.952539120372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45958.952539120372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45958.952539120372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45958.952539120372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45958.952539120372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45958.952539120372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45958.952539120372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45958.952539120372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45958.952539120372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45958.952539120372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45958.952539120372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45958.952539120372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45958.952539120372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45958.952539120372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45958.952539120372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45958.952539120372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45958.952539120372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45958.952539120372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45958.952539120372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45958.952539120372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45958.952539120372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45958.952539120372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45958.952539120372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45958.952539120372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45958.952539120372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45958.952539120372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45958.952539120372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45958.952539120372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45958.952539120372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45958.952539120372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45958.952539120372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45958.952539120372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45958.952539120372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45958.952539120372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45958.952539120372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45958.952539120372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45958.952539120372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45958.952539120372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45958.952539120372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45958.952539120372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45958.952539120372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45958.952539120372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45958.952539120372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45958.952539120372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45958.952539120372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45958.952539120372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45958.952539120372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45958.952539120372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45958.952539120372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45958.952539120372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45958.952539120372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45958.952539120372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45958.952539120372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45958.952539120372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45958.952539120372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45958.952539120372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45958.952539120372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45958.952539120372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45958.952539120372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45958.952539120372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45958.952539120372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45958.952539120372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45958.952539120372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45958.952539120372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45958.952539120372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45958.952539120372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45958.952539120372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45958.952539120372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45958.952539120372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45958.952539120372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45958.952539120372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45958.952539120372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45958.952539120372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45958.952539120372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45958.952539120372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45958.952539120372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45958.952539120372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45958.952539120372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45958.952539120372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45958.952539120372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45958.952539120372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45958.952539120372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45958.952539120372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45958.952539120372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45958.952539120372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45958.952539120372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45958.952539120372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45958.952539120372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45958.952539120372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45958.952539120372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45958.952539120372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45958.952539120372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45958.952539120372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45958.952539120372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45958.952539120372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45958.952539120372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45958.952539120372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45958.952539120372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45958.952539120372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45958.952539120372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45958.952539120372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45958.952539120372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45958.952539120372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45958.952539120372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45958.952539120372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45958.952539120372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45958.952539120372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45958.952539120372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45958.952539120372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45958.952539120372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45958.952539120372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45958.952539120372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45958.952539120372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45958.952539120372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45958.952539120372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45958.952539120372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45958.952539120372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45958.952539120372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45958.952539120372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45958.952539120372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45958.952539120372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45958.952539120372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45958.952539120372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45958.952539120372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45958.952539120372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45958.952539120372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45958.952539120372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45958.952539120372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45958.952539120372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45958.952539120372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45958.952539120372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45958.952539120372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45958.952539120372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45958.952539120372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45958.952539120372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45958.952539120372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45958.952539120372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45958.952539120372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45958.952539120372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45958.952539120372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45958.952539120372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45958.952539120372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45958.952539120372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45958.952539120372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45958.952539120372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45958.952539120372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45958.952539120372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45958.952539120372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45958.952539120372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45958.952539120372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45958.952539120372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45958.952539120372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45958.952539120372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45958.952539120372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45958.952539120372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45958.952539120372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45958.952539120372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45958.952539120372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45958.952539120372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45958.952539120372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45958.952539120372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45958.952539120372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45958.952539120372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45958.952539120372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45958.952539120372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45958.952539120372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45958.952539120372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45958.952539120372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45958.952539120372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45958.952539120372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45958.952539120372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45958.952539120372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45958.952539120372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45958.952539120372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45958.952539120372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45958.952539120372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45958.952539120372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45958.952539120372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45958.952539120372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45958.952539120372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45958.952539120372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45958.952539120372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45958.952539120372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45958.952539120372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45958.952539120372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45958.952539120372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45958.952539120372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45958.952539120372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45958.952539120372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45958.952539120372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45958.952539120372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45958.952539120372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45958.952539120372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45958.952539120372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45958.952539120372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45958.952539120372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45958.952539120372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45958.952539120372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45958.952539120372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45958.952539120372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45958.952539120372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45958.952539120372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45958.952539120372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45958.952539120372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45958.952539120372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45958.952539120372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45958.952539120372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45958.952539120372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45958.952539120372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45958.952539120372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45958.952539120372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45958.952539120372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45958.952539120372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45958.952539120372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45958.952539120372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45958.952539120372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45958.952539120372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45958.952539120372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45958.952539120372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45958.952539120372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45958.952539120372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45958.952539120372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45958.952539120372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45958.952539120372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45958.952539120372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45958.952539120372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45958.952539120372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45958.952539120372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45958.952539120372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45958.952539120372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45958.952539120372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45958.952539120372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45958.952539120372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45958.952539120372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45958.952539120372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45958.952539120372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45958.952539120372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45958.952539120372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45958.952539120372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45958.952539120372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45958.952539120372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45958.952539120372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45958.952539120372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45958.952539120372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45958.952539120372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45958.952539120372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45958.952539120372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45958.952539120372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45958.952539120372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45958.952539120372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45958.952539120372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45958.952539120372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45958.952539120372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45958.952539120372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45958.952539120372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45958.952539120372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45958.952539120372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45958.952539120372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45958.952539120372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45958.952539120372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45958.952539120372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45958.952539120372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45958.952539120372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45958.952539120372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45958.952539120372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45958.952539120372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45958.952539120372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45958.952539120372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45958.952539120372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45958.952539120372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45958.952539120372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45958.952539120372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45958.952539120372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45958.952539120372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45958.952539120372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45958.952539120372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45958.952539120372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45958.952539120372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45958.952539120372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45958.952539120372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45958.952539120372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45958.952539120372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45958.952539120372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45958.952539120372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45958.952539120372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45958.952539120372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45958.952539120372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45958.952539120372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45958.952539120372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45958.952539120372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45958.952539120372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45958.952539120372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45958.952539120372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45958.952539120372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45958.952539120372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45958.952539120372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45958.952539120372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45958.952539120372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45958.952539120372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45958.952539120372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45958.952539120372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45958.952539120372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45958.952539120372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45958.952539120372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45958.952539120372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45958.952539120372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45958.952539120372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45958.952539120372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45958.952539120372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45958.952539120372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45958.952539120372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45958.952539120372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45958.952539120372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45958.952539120372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45958.952539120372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45958.952539120372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45958.952539120372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45958.952539120372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45958.952539120372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45958.952539120372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45958.952539120372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45958.952539120372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45958.952539120372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45958.952539120372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45958.952539120372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45958.952539120372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45958.952539120372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45958.952539120372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45958.952539120372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45958.952539120372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45958.952539120372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45958.952539120372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45958.952539120372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45958.952539120372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45958.952539120372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45958.952539120372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45958.952539120372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45958.952539120372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45958.952539120372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45958.952539120372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45958.952539120372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45958.952539120372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45958.952539120372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45958.952539120372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45958.952539120372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45958.952539120372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45958.952539120372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45958.952539120372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45958.952539120372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45958.952539120372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45958.952539120372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45958.952539120372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45958.952539120372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45958.952539120372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45958.952539120372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45958.952539120372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45958.952539120372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45958.952539120372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45958.952539120372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45958.952539120372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45958.952539120372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45958.952539120372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45958.952539120372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45958.952539120372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45958.952539120372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45958.952539120372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45958.952539120372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45958.952539120372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45958.952539120372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45958.952539120372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45958.952539120372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45958.952539120372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45958.952539120372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45958.952539120372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45958.952539120372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45958.952539120372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45958.952539120372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45958.952539120372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45958.952539120372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45958.952539120372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45958.952539120372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45958.952539120372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45958.952539120372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45958.952539120372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45958.952539120372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45958.952539120372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45958.952539120372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45958.952539120372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45958.952539120372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45958.952539120372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45958.952539120372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45958.952539120372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45958.952539120372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45958.952539120372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45958.952539120372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45958.952539120372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45958.952539120372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45958.952539120372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45958.952539120372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45958.952539120372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45958.952539120372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45958.952539120372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45958.952539120372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45958.952539120372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45958.952539120372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45958.952539120372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45958.952539120372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45958.952539120372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45958.952539120372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45958.952539120372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45958.952539120372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45958.952539120372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45958.952539120372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45958.952539120372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45958.952539120372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45958.952539120372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45958.952539120372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45958.952539120372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45958.952539120372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45958.952539120372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45958.952539120372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45958.952539120372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45958.952539120372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45958.952539120372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45958.952539120372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45958.952539120372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45958.952539120372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45958.952539120372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45958.952539120372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45958.952539120372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45958.952539120372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45958.952539120372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45958.952539120372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45958.952539120372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45958.952539120372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45958.952539120372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45958.952539120372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45958.952539120372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45958.952539120372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45958.952539120372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45958.952539120372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45958.952539120372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45958.952539120372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45958.952539120372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45958.952539120372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45958.952539120372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45958.952539120372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45958.952539120372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45958.952539120372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45958.952539120372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45958.952539120372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45958.952539120372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45958.952539120372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45958.952539120372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45958.952539120372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45958.952539120372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45958.952539120372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45958.952539120372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45958.952539120372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45958.952539120372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45958.952539120372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45958.952539120372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45958.952539120372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45958.952539120372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45958.952539120372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45958.952539120372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45958.952539120372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45958.952539120372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45958.952539120372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45958.952539120372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45958.952539120372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45958.952539120372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45958.952539120372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45958.952539120372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45958.952539120372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45958.952539120372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45958.952539120372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45958.952539120372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45958.952539120372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45958.952539120372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45958.952539120372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45958.952539120372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45958.952539120372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45958.952539120372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45958.952539120372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45958.952539120372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45958.952539120372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45958.952539120372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45958.952539120372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45958.952539120372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45958.952539120372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45958.952539120372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45958.952539120372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45958.952539120372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45958.952539120372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45958.952539120372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45958.952539120372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45958.952539120372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45958.952539120372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45958.952539120372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45958.952539120372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45958.952539120372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45958.952539120372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45958.952539120372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45958.952539120372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45958.952539120372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45958.952539120372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45958.952539120372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45958.952539120372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45958.952539120372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45958.952539120372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45958.952539120372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45958.952539120372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45958.952539120372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45958.952539120372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45958.952539120372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45958.952539120372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45958.952539120372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45958.952539120372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45958.952539120372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45958.952539120372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45958.952539120372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45958.952539120372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45958.952539120372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45958.952539120372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45958.952539120372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45958.952539120372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45958.952539120372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45958.952539120372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45958.952539120372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45958.952539120372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45958.952539120372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45958.952539120372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45958.952539120372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45958.952539120372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45958.952539120372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45958.952539120372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45958.952539120372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45958.952539120372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45958.952539120372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45958.952539120372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45958.952539120372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45958.952539120372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45958.952539120372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45958.952539120372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45958.952539120372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45958.952539120372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45958.952539120372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45958.952539120372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45958.952539120372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45958.952539120372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45958.952539120372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45958.952539120372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45958.952539120372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45958.952539120372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45958.952539120372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45958.952539120372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45958.952539120372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45958.952539120372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45958.952539120372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45958.952539120372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45958.952539120372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45958.952539120372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45958.952539120372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45958.952539120372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45958.952539120372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45958.952539120372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45958.952539120372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45958.952539120372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45958.952539120372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45958.952539120372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45958.952539120372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45958.952539120372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45958.952539120372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45958.952539120372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45958.952539120372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45958.952539120372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45958.952539120372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45958.952539120372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45958.952539120372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45958.952539120372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45958.952539120372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45958.952539120372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45958.952539120372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45958.952539120372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45958.952539120372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45958.952539120372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45958.952539120372</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255.47182152777532</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7.6844675924803596E-2</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45958.893055555556</v>
      </c>
      <c r="G4" s="124">
        <f ca="1">IFERROR(NOW()-F4,"")</f>
        <v>5.9483564815309364E-2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45958.952539120372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45958.952539120372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45958.952539120372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45958.952539120372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45958.952539120372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45958.952539120372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45958.952539120372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45958.952539120372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45958.952539120372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45958.952539120372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45958.952539120372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45958.952539120372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45958.952539120372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45958.952539120372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45958.952539120372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45958.952539120372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45958.952539120372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45958.952539120372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45958.952539120372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45958.952539120372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45958.952539120372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45958.952539120372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45958.952539120372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45958.952539120372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45958.952539120372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45958.952539120372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45958.952539120372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45958.952539120372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45958.952539120372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45958.952539120372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45958.952539120372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45958.952539120372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45958.952539120372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45958.952539120372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45958.952539120372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45958.952539120372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45958.952539120372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45958.952539120372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45958.952539120372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45958.952539120372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45958.952539120372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45958.952539120372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45958.952539120372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45958.952539120372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45958.952539120372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45958.952539120372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45958.952539120372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45958.952539120372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45958.952539120372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45958.952539120372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45958.952539120372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45958.952539120372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45958.952539120372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45958.952539120372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45958.952539120372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45958.952539120372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45958.952539120372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45958.952539120372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45958.952539120372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45958.952539120372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45958.952539120372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45958.952539120372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45958.952539120372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45958.952539120372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45958.952539120372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45958.952539120372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45958.952539120372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45958.952539120372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45958.952539120372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45958.952539120372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45958.952539120372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45958.952539120372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45958.952539120372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45958.952539120372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45958.952539120372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45958.952539120372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45958.952539120372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45958.952539120372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45958.952539120372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45958.952539120372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45958.952539120372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45958.952539120372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45958.952539120372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45958.952539120372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45958.952539120372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45958.952539120372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45958.952539120372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45958.952539120372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45958.952539120372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45958.952539120372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45958.952539120372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45958.952539120372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45958.952539120372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45958.952539120372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45958.952539120372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45958.952539120372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45958.952539120372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45958.952539120372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45958.952539120372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45958.952539120372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45958.952539120372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45958.952539120372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45958.952539120372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45958.952539120372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45958.952539120372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45958.952539120372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45958.952539120372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45958.952539120372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45958.952539120372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45958.952539120372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45958.952539120372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45958.952539120372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45958.952539120372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45958.952539120372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45958.952539120372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45958.952539120372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45958.952539120372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45958.952539120372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45958.952539120372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45958.952539120372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45958.952539120372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45958.952539120372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45958.952539120372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45958.952539120372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45958.952539120372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45958.952539120372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45958.952539120372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45958.952539120372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45958.952539120372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45958.952539120372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45958.952539120372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45958.952539120372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45958.952539120372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45958.952539120372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45958.952539120372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45958.952539120372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45958.952539120372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45958.952539120372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45958.952539120372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45958.952539120372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45958.952539120372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45958.952539120372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45958.952539120372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45958.952539120372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45958.952539120372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45958.952539120372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45958.952539120372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45958.952539120372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45958.952539120372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45958.952539120372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45958.952539120372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45958.952539120372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45958.952539120372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45958.952539120372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45958.952539120372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45958.952539120372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45958.952539120372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45958.952539120372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45958.952539120372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45958.952539120372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45958.952539120372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45958.952539120372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45958.952539120372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45958.952539120372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45958.952539120372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45958.952539120372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45958.952539120372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45958.952539120372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45958.952539120372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45958.952539120372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45958.952539120372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45958.952539120372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45958.952539120372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45958.952539120372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45958.952539120372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45958.952539120372</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45958.952539120372</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E17" sqref="E1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67.120478935183201</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39081</v>
      </c>
      <c r="F3" s="38">
        <v>45926.188877314817</v>
      </c>
      <c r="G3" s="144">
        <f t="shared" ref="G3" ca="1" si="0">IFERROR(NOW()-F3,"")</f>
        <v>32.763661805554875</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39081</v>
      </c>
      <c r="F4" s="153">
        <v>45948.661111111112</v>
      </c>
      <c r="G4" s="154">
        <f ca="1">IFERROR(NOW()-F4,"")</f>
        <v>10.291428009259107</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1</v>
      </c>
      <c r="D5" s="152" t="s">
        <v>33771</v>
      </c>
      <c r="E5" s="152" t="s">
        <v>38998</v>
      </c>
      <c r="F5" s="153">
        <v>45958.916956018518</v>
      </c>
      <c r="G5" s="154">
        <f ca="1">IFERROR(NOW()-F5,"")</f>
        <v>3.5583101853262633E-2</v>
      </c>
      <c r="H5" s="153">
        <v>45958.903761574074</v>
      </c>
      <c r="I5" s="152" t="str">
        <f>IFERROR(VLOOKUP(D5,DB!A:F,6,0),"")</f>
        <v>Generator-SG</v>
      </c>
      <c r="J5" s="152" t="str">
        <f>IFERROR(VLOOKUP(D5,DB!A:G,7,0),"")</f>
        <v>Dead</v>
      </c>
      <c r="K5" s="152" t="s">
        <v>39107</v>
      </c>
      <c r="L5" s="152" t="str">
        <f>IFERROR(VLOOKUP(D5,DB!A:I,9,0),"")</f>
        <v>Latis</v>
      </c>
    </row>
    <row r="6" spans="1:13" ht="15">
      <c r="A6" s="152"/>
      <c r="B6" s="152" t="str">
        <f>IFERROR(VLOOKUP(D6,DB!A:K,11,0),"")</f>
        <v/>
      </c>
      <c r="C6" s="152"/>
      <c r="D6" s="169"/>
      <c r="E6" s="152"/>
      <c r="F6" s="153"/>
      <c r="G6" s="154">
        <f ca="1">IFERROR(NOW()-F6,"")</f>
        <v>45958.952539120372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45958.952539120372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45958.952539120372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45958.952539120372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45958.952539120372</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45958.952539120372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45958.952539120372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45958.952539120372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45958.952539120372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45958.952539120372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45958.952539120372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45958.952539120372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45958.952539120372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45958.952539120372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45958.952539120372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45958.952539120372</v>
      </c>
      <c r="H21" s="153"/>
      <c r="I21" s="152" t="str">
        <f>IFERROR(VLOOKUP(D21,DB!A:F,6,0),"")</f>
        <v/>
      </c>
      <c r="J21" s="152" t="str">
        <f>IFERROR(VLOOKUP(D21,DB!A:G,7,0),"")</f>
        <v/>
      </c>
      <c r="K21" s="152"/>
      <c r="L21" s="152" t="str">
        <f>IFERROR(VLOOKUP(D21,DB!A:I,9,0),"")</f>
        <v/>
      </c>
    </row>
    <row r="22" spans="1:12" ht="15.75">
      <c r="A22" s="152"/>
      <c r="B22" s="152" t="str">
        <f>IFERROR(VLOOKUP(D22,DB!A:K,11,0),"")</f>
        <v/>
      </c>
      <c r="C22" s="152"/>
      <c r="D22" s="179"/>
      <c r="E22" s="152"/>
      <c r="F22" s="153"/>
      <c r="G22" s="154">
        <f ca="1">IFERROR(NOW()-F22,"")</f>
        <v>45958.952539120372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45958.952539120372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45958.952539120372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45958.952539120372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45958.952539120372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45958.952539120372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45958.952539120372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45958.952539120372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45958.952539120372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45958.952539120372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45958.952539120372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45958.952539120372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45958.952539120372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45958.952539120372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45958.952539120372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45958.952539120372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45958.952539120372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45958.952539120372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45958.952539120372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45958.952539120372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45958.952539120372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45958.952539120372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45958.952539120372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45958.952539120372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45958.952539120372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45958.952539120372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45958.952539120372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45958.952539120372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45958.952539120372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45958.952539120372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45958.952539120372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45958.952539120372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45958.952539120372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45958.952539120372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45958.952539120372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45958.952539120372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45958.952539120372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45958.952539120372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45958.952539120372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45958.952539120372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45958.952539120372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45958.952539120372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45958.952539120372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45958.952539120372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45958.952539120372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45958.952539120372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45958.952539120372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45958.952539120372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45958.952539120372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45958.952539120372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45958.952539120372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45958.952539120372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45958.952539120372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45958.952539120372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45958.952539120372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45958.952539120372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45958.952539120372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45958.952539120372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45958.952539120372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45958.952539120372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45958.952539120372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45958.952539120372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45958.952539120372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45958.952539120372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45958.952539120372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45958.952539120372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45958.952539120372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45958.952539120372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45958.952539120372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45958.952539120372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45958.952539120372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45958.952539120372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45958.952539120372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45958.952539120372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45958.952539120372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45958.952539120372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45958.952539120372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45958.952539120372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45958.952539120372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45958.952539120372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45958.952539120372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45958.952539120372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45958.952539120372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45958.952539120372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45958.952539120372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45958.952539120372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45958.952539120372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45958.952539120372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45958.952539120372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45958.952539120372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45958.952539120372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45958.952539120372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45958.952539120372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45958.952539120372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45958.952539120372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45958.952539120372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45958.952539120372</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45958.952539120372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45958.952539120372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45958.952539120372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45958.952539120372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45958.952539120372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45958.952539120372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45958.952539120372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45958.952539120372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45958.952539120372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45958.952539120372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45958.952539120372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45958.952539120372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45958.952539120372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45958.952539120372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45958.952539120372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45958.952539120372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45958.952539120372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45958.952539120372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45958.952539120372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45958.952539120372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45958.952539120372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45958.952539120372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45958.952539120372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45958.952539120372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45958.952539120372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45958.952539120372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45958.952539120372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45958.952539120372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45958.952539120372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45958.952539120372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45958.952539120372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45958.952539120372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45958.952539120372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45958.952539120372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45958.952539120372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45958.952539120372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45958.952539120372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45958.952539120372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45958.952539120372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45958.952539120372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45958.952539120372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45958.952539120372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45958.952539120372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45958.952539120372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45958.952539120372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45958.952539120372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45958.952539120372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45958.952539120372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45958.952539120372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45958.952539120372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45958.952539120372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45958.952539120372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45958.952539120372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45958.952539120372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45958.952539120372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45958.952539120372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45958.952539120372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45958.952539120372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45958.952539120372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45958.952539120372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45958.952539120372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45958.952539120372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45958.952539120372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45958.952539120372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45958.952539120372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45958.952539120372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45958.952539120372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45958.952539120372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45958.952539120372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45958.952539120372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45958.952539120372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45958.952539120372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45958.952539120372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45958.952539120372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45958.952539120372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45958.952539120372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45958.952539120372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45958.952539120372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45958.952539120372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45958.952539120372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45958.952539120372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45958.952539120372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45958.952539120372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45958.952539120372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45958.952539120372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45958.952539120372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45958.952539120372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45958.952539120372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45958.952539120372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45958.952539120372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45958.952539120372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45958.952539120372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45958.952539120372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45958.952539120372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45958.952539120372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45958.952539120372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45958.952539120372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45958.952539120372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45958.952539120372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45958.952539120372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45958.952539120372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45958.952539120372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45958.952539120372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45958.952539120372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45958.952539120372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45958.952539120372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45958.952539120372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45958.952539120372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45958.952539120372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45958.952539120372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45958.952539120372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45958.952539120372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45958.952539120372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45958.952539120372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45958.952539120372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45958.952539120372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45958.952539120372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45958.952539120372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45958.952539120372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45958.952539120372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45958.952539120372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45958.952539120372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45958.952539120372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45958.952539120372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45958.952539120372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45958.952539120372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45958.952539120372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45958.952539120372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45958.952539120372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45958.952539120372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45958.952539120372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45958.952539120372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45958.952539120372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45958.952539120372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45958.952539120372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45958.952539120372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45958.952539120372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45958.952539120372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45958.952539120372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45958.952539120372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45958.952539120372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45958.952539120372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45958.952539120372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45958.952539120372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45958.952539120372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45958.952539120372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45958.952539120372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45958.952539120372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45958.952539120372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45958.952539120372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45958.952539120372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45958.952539120372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45958.952539120372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45958.952539120372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45958.952539120372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45958.952539120372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45958.952539120372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45958.952539120372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45958.952539120372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45958.952539120372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45958.952539120372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45958.952539120372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45958.952539120372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45958.952539120372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45958.952539120372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45958.952539120372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45958.952539120372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45958.952539120372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45958.952539120372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45958.952539120372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45958.952539120372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45958.952539120372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45958.952539120372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45958.952539120372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45958.952539120372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45958.952539120372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45958.952539120372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45958.952539120372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45958.952539120372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45958.952539120372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45958.952539120372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45958.952539120372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45958.952539120372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45958.952539120372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45958.952539120372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45958.952539120372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45958.952539120372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45958.952539120372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45958.952539120372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45958.952539120372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45958.952539120372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45958.952539120372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45958.952539120372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45958.952539120372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45958.952539120372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45958.952539120372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45958.952539120372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45958.952539120372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45958.952539120372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45958.952539120372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45958.952539120372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45958.952539120372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45958.952539120372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45958.952539120372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45958.952539120372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45958.952539120372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45958.952539120372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45958.952539120372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45958.952539120372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45958.952539120372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45958.952539120372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45958.952539120372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45958.952539120372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45958.952539120372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45958.952539120372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45958.952539120372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45958.952539120372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45958.952539120372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45958.952539120372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45958.952539120372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45958.952539120372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45958.952539120372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45958.952539120372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45958.952539120372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45958.952539120372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45958.952539120372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45958.952539120372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45958.952539120372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45958.952539120372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45958.952539120372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45958.952539120372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45958.952539120372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45958.952539120372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45958.952539120372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45958.952539120372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45958.952539120372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45958.952539120372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45958.952539120372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45958.952539120372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45958.952539120372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45958.952539120372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45958.952539120372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45958.952539120372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45958.952539120372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45958.952539120372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45958.952539120372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45958.952539120372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45958.952539120372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45958.952539120372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45958.952539120372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45958.952539120372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45958.952539120372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45958.952539120372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45958.952539120372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45958.952539120372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45958.952539120372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45958.952539120372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45958.952539120372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45958.952539120372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45958.952539120372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45958.952539120372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45958.952539120372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45958.952539120372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45958.952539120372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45958.952539120372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45958.952539120372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45958.952539120372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45958.952539120372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45958.952539120372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45958.952539120372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45958.952539120372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45958.952539120372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45958.952539120372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45958.952539120372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45958.952539120372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45958.952539120372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45958.952539120372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45958.952539120372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45958.952539120372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45958.952539120372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45958.952539120372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45958.952539120372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45958.952539120372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45958.952539120372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45958.952539120372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45958.952539120372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45958.952539120372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45958.952539120372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45958.952539120372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45958.952539120372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45958.952539120372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45958.952539120372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45958.952539120372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45958.952539120372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45958.952539120372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45958.952539120372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45958.952539120372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45958.952539120372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45958.952539120372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45958.952539120372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45958.952539120372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45958.952539120372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45958.952539120372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45958.952539120372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45958.952539120372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45958.952539120372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45958.952539120372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45958.952539120372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45958.952539120372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45958.952539120372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45958.952539120372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45958.952539120372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45958.952539120372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45958.952539120372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45958.952539120372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45958.952539120372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45958.952539120372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45958.952539120372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45958.952539120372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45958.952539120372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45958.952539120372</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39108</v>
      </c>
      <c r="B2" s="174" t="str">
        <f>IFERROR(VLOOKUP(D2,DB!A:K,11,0),"")</f>
        <v>R6</v>
      </c>
      <c r="C2" s="175">
        <v>1</v>
      </c>
      <c r="D2" s="174" t="s">
        <v>34942</v>
      </c>
      <c r="E2" s="106" t="s">
        <v>38998</v>
      </c>
      <c r="F2" s="176">
        <v>45958.779328703706</v>
      </c>
      <c r="G2" s="116">
        <f ca="1">IFERROR(NOW()-F2,"-")</f>
        <v>0.1732104166658246</v>
      </c>
      <c r="H2" s="176">
        <v>45958.773611111108</v>
      </c>
      <c r="I2" s="174" t="str">
        <f>IFERROR(VLOOKUP(D2,DB!A:F,6,0),"")</f>
        <v>Generator-SG</v>
      </c>
      <c r="J2" s="174" t="str">
        <f>IFERROR(VLOOKUP(D2,DB!A:G,7,0),"")</f>
        <v>Vandalized</v>
      </c>
      <c r="K2" s="177" t="s">
        <v>39109</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t="s">
        <v>39110</v>
      </c>
      <c r="B3" s="103" t="str">
        <f>IFERROR(VLOOKUP(D3,DB!A:K,11,0),"")</f>
        <v>R6</v>
      </c>
      <c r="C3" s="105">
        <v>1</v>
      </c>
      <c r="D3" s="103" t="s">
        <v>37824</v>
      </c>
      <c r="E3" s="106"/>
      <c r="F3" s="107">
        <v>45958.908842592595</v>
      </c>
      <c r="G3" s="77">
        <f ca="1">IFERROR(NOW()-F3,"-")</f>
        <v>4.3696527776774019E-2</v>
      </c>
      <c r="H3" s="107">
        <v>45958.943067129629</v>
      </c>
      <c r="I3" s="103" t="str">
        <f>IFERROR(VLOOKUP(D3,DB!A:F,6,0),"")</f>
        <v>SCECO</v>
      </c>
      <c r="J3" s="102" t="str">
        <f>IFERROR(VLOOKUP(D3,DB!A:G,7,0),"")</f>
        <v>Dead</v>
      </c>
      <c r="K3" s="108" t="s">
        <v>39111</v>
      </c>
      <c r="L3" s="109" t="str">
        <f>IFERROR(VLOOKUP(D3,DB!A:I,9,0),"")</f>
        <v>Latis</v>
      </c>
    </row>
    <row r="4" spans="1:16383" ht="30" customHeight="1">
      <c r="A4" s="104"/>
      <c r="B4" s="103" t="str">
        <f>IFERROR(VLOOKUP(D4,DB!A:K,11,0),"")</f>
        <v/>
      </c>
      <c r="C4" s="105"/>
      <c r="D4" s="169"/>
      <c r="E4" s="106"/>
      <c r="F4" s="107"/>
      <c r="G4" s="77">
        <f ca="1">IFERROR(NOW()-F4,"-")</f>
        <v>45958.952539120372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45958.952539120372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45958.952539120372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45958.952539120372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45958.952539120372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45958.952539120372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45958.952539120372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45958.952539120372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45958.952539120372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45958.952539120372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45958.952539120372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45958.952539120372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45958.952539120372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45958.952539120372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45958.952539120372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45958.952539120372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45958.952539120372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45958.952539120372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45958.952539120372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45958.952539120372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45958.952539120372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45958.952539120372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45958.952539120372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45958.952539120372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45958.952539120372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45958.952539120372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45958.952539120372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45958.952539120372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45958.952539120372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45958.952539120372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45958.952539120372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45958.952539120372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45958.952539120372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45958.952539120372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45958.952539120372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45958.952539120372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45958.952539120372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45958.952539120372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45958.952539120372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45958.952539120372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45958.952539120372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45958.952539120372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45958.952539120372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45958.952539120372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45958.952539120372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45958.952539120372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45958.952539120372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45958.952539120372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45958.952539120372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45958.952539120372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45958.952539120372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45958.952539120372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45958.952539120372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45958.952539120372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45958.952539120372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45958.952539120372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45958.952539120372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45958.952539120372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45958.952539120372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45958.952539120372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45958.952539120372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45958.952539120372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45958.952539120372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45958.952539120372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45958.952539120372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45958.952539120372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45958.952539120372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45958.952539120372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45958.952539120372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45958.952539120372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45958.952539120372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45958.952539120372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45958.952539120372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45958.952539120372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45958.952539120372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45958.952539120372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45958.952539120372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45958.952539120372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45958.952539120372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45958.952539120372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45958.952539120372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45958.952539120372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45958.952539120372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45958.952539120372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45958.952539120372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45958.952539120372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45958.952539120372</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2025-10-28T19:53:02Z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