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077" documentId="13_ncr:1_{F6CB121F-512D-4AA6-A0C1-0FB36C537598}" xr6:coauthVersionLast="47" xr6:coauthVersionMax="47" xr10:uidLastSave="{CD756EEA-8D77-430F-AE73-73A83E030E90}"/>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G2" i="6"/>
  <c r="G3" i="6"/>
  <c r="I2" i="6"/>
  <c r="I3" i="6"/>
  <c r="J2" i="6"/>
  <c r="J3" i="6"/>
  <c r="L2" i="6"/>
  <c r="L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<sst xmlns="http://schemas.openxmlformats.org/spreadsheetml/2006/main" count="180266" uniqueCount="39118">
  <si>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</si>
  <si>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</si>
  <si>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</si>
  <si>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</si>
  <si>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</si>
  <si>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</si>
  <si>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</si>
  <si>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</si>
  <si>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</si>
  <si>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</si>
  <si>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</si>
  <si>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</si>
  <si>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</si>
  <si>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</si>
  <si>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</si>
  <si>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</si>
  <si>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</si>
  <si>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</si>
  <si>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</si>
  <si>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</si>
  <si>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</si>
  <si>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</si>
  <si>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</si>
  <si>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</si>
  <si>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</si>
  <si>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</si>
  <si>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</si>
  <si>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</si>
  <si>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</si>
  <si>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</si>
  <si>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</si>
  <si>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</si>
  <si>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</si>
  <si>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</si>
  <si>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</si>
  <si>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</si>
  <si>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</si>
  <si>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</si>
  <si>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</si>
  <si>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</si>
  <si>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</si>
  <si>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</si>
  <si>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</si>
  <si>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</si>
  <si>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</si>
  <si>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</si>
  <si>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</si>
  <si>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</si>
  <si>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</si>
  <si>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</si>
  <si>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</si>
  <si>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</si>
  <si>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</si>
  <si>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</si>
  <si>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</si>
  <si>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</si>
  <si>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</si>
  <si>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</si>
  <si>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</si>
  <si>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</si>
  <si>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</si>
  <si>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</si>
  <si>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</si>
  <si>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</si>
  <si>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</si>
  <si>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</si>
  <si>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</si>
  <si>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</si>
  <si>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</si>
  <si>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</si>
  <si>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</si>
  <si>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</si>
  <si>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</si>
  <si>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</si>
  <si>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</si>
  <si>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</si>
  <si>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</si>
  <si>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</si>
  <si>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</si>
  <si>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</si>
  <si>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</si>
  <si>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</si>
  <si>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</si>
  <si>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</si>
  <si>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</si>
  <si>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</si>
  <si>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</si>
  <si>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</si>
  <si>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</si>
  <si>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</si>
  <si>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</si>
  <si>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</si>
  <si>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</si>
  <si>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</si>
  <si>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</si>
  <si>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</si>
  <si>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</si>
  <si>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</si>
  <si>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</si>
  <si>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</si>
  <si>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</si>
  <si>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</si>
  <si>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</si>
  <si>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</si>
  <si>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</si>
  <si>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</si>
  <si>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</si>
  <si>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</si>
  <si>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</si>
  <si>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</si>
  <si>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</si>
  <si>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</si>
  <si>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</si>
  <si>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</si>
  <si>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</si>
  <si>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</si>
  <si>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</si>
  <si>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</si>
  <si>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</si>
  <si>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</si>
  <si>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</si>
  <si>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</si>
  <si>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</si>
  <si>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</si>
  <si>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</si>
  <si>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</si>
  <si>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</si>
  <si>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</si>
  <si>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</si>
  <si>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</si>
  <si>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</si>
  <si>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</si>
  <si>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</si>
  <si>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</si>
  <si>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</si>
  <si>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</si>
  <si>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</si>
  <si>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</si>
  <si>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</si>
  <si>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</si>
  <si>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</si>
  <si>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</si>
  <si>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</si>
  <si>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</si>
  <si>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</si>
  <si>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</si>
  <si>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</si>
  <si>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</si>
  <si>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</si>
  <si>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</si>
  <si>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</si>
  <si>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</si>
  <si>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</si>
  <si>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</si>
  <si>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</si>
  <si>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</si>
  <si>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</si>
  <si>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</si>
  <si>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</si>
  <si>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</si>
  <si>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</si>
  <si>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</si>
  <si>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</si>
  <si>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</si>
  <si>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</si>
  <si>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</si>
  <si>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</si>
  <si>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</si>
  <si>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</si>
  <si>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</si>
  <si>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</si>
  <si>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</si>
  <si>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</si>
  <si>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</si>
  <si>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</si>
  <si>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</si>
  <si>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</si>
  <si>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</si>
  <si>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</si>
  <si>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</si>
  <si>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</si>
  <si>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</si>
  <si>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</si>
  <si>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</si>
  <si>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</si>
  <si>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</si>
  <si>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</si>
  <si>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</si>
  <si>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</si>
  <si>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</si>
  <si>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</si>
  <si>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</si>
  <si>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</si>
  <si>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</si>
  <si>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</si>
  <si>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</si>
  <si>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</si>
  <si>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</si>
  <si>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</si>
  <si>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</si>
  <si>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</si>
  <si>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</si>
  <si>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</si>
  <si>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</si>
  <si>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</si>
  <si>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</si>
  <si>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</si>
  <si>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</si>
  <si>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</si>
  <si>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</si>
  <si>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</si>
  <si>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</si>
  <si>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</si>
  <si>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</si>
  <si>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</si>
  <si>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</si>
  <si>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</si>
  <si>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</si>
  <si>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</si>
  <si>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</si>
  <si>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</si>
  <si>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</si>
  <si>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</si>
  <si>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</si>
  <si>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</si>
  <si>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</si>
  <si>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</si>
  <si>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</si>
  <si>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</si>
  <si>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</si>
  <si>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</si>
  <si>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</si>
  <si>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</si>
  <si>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</si>
  <si>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</si>
  <si>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</si>
  <si>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</si>
  <si>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</si>
  <si>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</si>
  <si>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</si>
  <si>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</si>
  <si>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</si>
  <si>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</si>
  <si>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</si>
  <si>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</si>
  <si>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</si>
  <si>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</si>
  <si>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</si>
  <si>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</si>
  <si>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</si>
  <si>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</si>
  <si>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</si>
  <si>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</si>
  <si>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</si>
  <si>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</si>
  <si>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</si>
  <si>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</si>
  <si>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</si>
  <si>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</si>
  <si>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</si>
  <si>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</si>
  <si>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</si>
  <si>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</si>
  <si>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</si>
  <si>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</si>
  <si>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</si>
  <si>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</si>
  <si>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</si>
  <si>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</si>
  <si>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</si>
  <si>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</si>
  <si>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</si>
  <si>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</si>
  <si>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</si>
  <si>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</si>
  <si>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</si>
  <si>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</si>
  <si>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</si>
  <si>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</si>
  <si>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</si>
  <si>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</si>
  <si>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</si>
  <si>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</si>
  <si>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</si>
  <si>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</si>
  <si>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</si>
  <si>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</si>
  <si>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</si>
  <si>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</si>
  <si>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</si>
  <si>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</si>
  <si>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</si>
  <si>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</si>
  <si>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</si>
  <si>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</si>
  <si>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</si>
  <si>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</si>
  <si>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</si>
  <si>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</si>
  <si>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</si>
  <si>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</si>
  <si>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</si>
  <si>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</si>
  <si>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</si>
  <si>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</si>
  <si>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</si>
  <si>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</si>
  <si>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</si>
  <si>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</si>
  <si>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</si>
  <si>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</si>
  <si>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</si>
  <si>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</si>
  <si>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</si>
  <si>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</si>
  <si>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</si>
  <si>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</si>
  <si>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</si>
  <si>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</si>
  <si>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</si>
  <si>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</si>
  <si>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</si>
  <si>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</si>
  <si>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</si>
  <si>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</si>
  <si>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</si>
  <si>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</si>
  <si>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</si>
  <si>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</si>
  <si>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</si>
  <si>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</si>
  <si>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</si>
  <si>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</si>
  <si>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</si>
  <si>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</si>
  <si>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</si>
  <si>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</si>
  <si>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</si>
  <si>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</si>
  <si>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</si>
  <si>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</si>
  <si>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</si>
  <si>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</si>
  <si>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</si>
  <si>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</si>
  <si>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</si>
  <si>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</si>
  <si>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</si>
  <si>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</si>
  <si>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</si>
  <si>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</si>
  <si>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</si>
  <si>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</si>
  <si>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</si>
  <si>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</si>
  <si>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</si>
  <si>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</si>
  <si>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</si>
  <si>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</si>
  <si>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</si>
  <si>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</si>
  <si>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</si>
  <si>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</si>
  <si>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</si>
  <si>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</si>
  <si>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</si>
  <si>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</si>
  <si>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</si>
  <si>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</si>
  <si>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</si>
  <si>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</si>
  <si>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</si>
  <si>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</si>
  <si>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</si>
  <si>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</si>
  <si>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</si>
  <si>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</si>
  <si>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</si>
  <si>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</si>
  <si>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</si>
  <si>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</si>
  <si>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</si>
  <si>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</si>
  <si>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</si>
  <si>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</si>
  <si>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</si>
  <si>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</si>
  <si>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</si>
  <si>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</si>
  <si>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</si>
  <si>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</si>
  <si>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</si>
  <si>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</si>
  <si>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</si>
  <si>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</si>
  <si>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</si>
  <si>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</si>
  <si>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</si>
  <si>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</si>
  <si>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</si>
  <si>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</si>
  <si>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</si>
  <si>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</si>
  <si>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</si>
  <si>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</si>
  <si>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</si>
  <si>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</si>
  <si>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</si>
  <si>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</si>
  <si>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</si>
  <si>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</si>
  <si>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</si>
  <si>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</si>
  <si>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</si>
  <si>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</si>
  <si>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</si>
  <si>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</si>
  <si>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</si>
  <si>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</si>
  <si>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</si>
  <si>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</si>
  <si>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</si>
  <si>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</si>
  <si>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</si>
  <si>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</si>
  <si>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</si>
  <si>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</si>
  <si>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</si>
  <si>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</si>
  <si>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</si>
  <si>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</si>
  <si>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</si>
  <si>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</si>
  <si>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</si>
  <si>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</si>
  <si>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</si>
  <si>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</si>
  <si>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</si>
  <si>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</si>
  <si>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</si>
  <si>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</si>
  <si>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</si>
  <si>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</si>
  <si>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</si>
  <si>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</si>
  <si>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</si>
  <si>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</si>
  <si>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</si>
  <si>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</si>
  <si>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</si>
  <si>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</si>
  <si>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</si>
  <si>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</si>
  <si>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</si>
  <si>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</si>
  <si>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</si>
  <si>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</si>
  <si>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</si>
  <si>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</si>
  <si>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</si>
  <si>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</si>
  <si>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</si>
  <si>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</si>
  <si>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</si>
  <si>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</si>
  <si>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</si>
  <si>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</si>
  <si>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</si>
  <si>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</si>
  <si>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</si>
  <si>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</si>
  <si>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</si>
  <si>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</si>
  <si>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</si>
  <si>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</si>
  <si>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</si>
  <si>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</si>
  <si>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</si>
  <si>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</si>
  <si>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</si>
  <si>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</si>
  <si>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</si>
  <si>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</si>
  <si>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</si>
  <si>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</si>
  <si>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</si>
  <si>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</si>
  <si>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</si>
  <si>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</si>
  <si>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</si>
  <si>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</si>
  <si>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</si>
  <si>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</si>
  <si>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</si>
  <si>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</si>
  <si>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</si>
  <si>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</si>
  <si>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</si>
  <si>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</si>
  <si>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</si>
  <si>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</si>
  <si>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</si>
  <si>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</si>
  <si>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</si>
  <si>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</si>
  <si>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</si>
  <si>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</si>
  <si>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</si>
  <si>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</si>
  <si>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</si>
  <si>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</si>
  <si>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</si>
  <si>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</si>
  <si>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</si>
  <si>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</si>
  <si>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</si>
  <si>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</si>
  <si>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</si>
  <si>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</si>
  <si>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</si>
  <si>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</si>
  <si>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</si>
  <si>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</si>
  <si>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</si>
  <si>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</si>
  <si>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</si>
  <si>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</si>
  <si>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</si>
  <si>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</si>
  <si>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</si>
  <si>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</si>
  <si>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</si>
  <si>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</si>
  <si>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</si>
  <si>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</si>
  <si>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</si>
  <si>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</si>
  <si>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</si>
  <si>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</si>
  <si>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</si>
  <si>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</si>
  <si>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</si>
  <si>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</si>
  <si>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</si>
  <si>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</si>
  <si>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</si>
  <si>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</si>
  <si>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</si>
  <si>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</si>
  <si>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</si>
  <si>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</si>
  <si>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</si>
  <si>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</si>
  <si>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</si>
  <si>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</si>
  <si>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</si>
  <si>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</si>
  <si>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</si>
  <si>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</si>
  <si>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</si>
  <si>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</si>
  <si>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</si>
  <si>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</si>
  <si>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</si>
  <si>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</si>
  <si>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</si>
  <si>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</si>
  <si>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</si>
  <si>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</si>
  <si>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</si>
  <si>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</si>
  <si>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</si>
  <si>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</si>
  <si>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</si>
  <si>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</si>
  <si>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</si>
  <si>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</si>
  <si>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</si>
  <si>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</si>
  <si>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</si>
  <si>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</si>
  <si>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</si>
  <si>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</si>
  <si>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</si>
  <si>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</si>
  <si>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</si>
  <si>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</si>
  <si>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</si>
  <si>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</si>
  <si>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</si>
  <si>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</si>
  <si>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</si>
  <si>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</si>
  <si>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</si>
  <si>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</si>
  <si>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</si>
  <si>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</si>
  <si>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</si>
  <si>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</si>
  <si>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</si>
  <si>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</si>
  <si>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</si>
  <si>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</si>
  <si>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</si>
  <si>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</si>
  <si>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</si>
  <si>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</si>
  <si>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</si>
  <si>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</si>
  <si>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</si>
  <si>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</si>
  <si>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</si>
  <si>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</si>
  <si>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</si>
  <si>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</si>
  <si>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</si>
  <si>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</si>
  <si>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</si>
  <si>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</si>
  <si>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</si>
  <si>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</si>
  <si>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</si>
  <si>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</si>
  <si>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</si>
  <si>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</si>
  <si>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</si>
  <si>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</si>
  <si>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</si>
  <si>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</si>
  <si>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</si>
  <si>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</si>
  <si>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</si>
  <si>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</si>
  <si>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</si>
  <si>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</si>
  <si>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</si>
  <si>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</si>
  <si>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</si>
  <si>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</si>
  <si>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</si>
  <si>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</si>
  <si>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</si>
  <si>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</si>
  <si>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</si>
  <si>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</si>
  <si>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</si>
  <si>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</si>
  <si>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</si>
  <si>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</si>
  <si>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</si>
  <si>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</si>
  <si>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</si>
  <si>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</si>
  <si>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</si>
  <si>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</si>
  <si>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</si>
  <si>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</si>
  <si>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</si>
  <si>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</si>
  <si>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</si>
  <si>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</si>
  <si>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</si>
  <si>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</si>
  <si>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</si>
  <si>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</si>
  <si>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</si>
  <si>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</si>
  <si>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</si>
  <si>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</si>
  <si>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</si>
  <si>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</si>
  <si>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</si>
  <si>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</si>
  <si>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</si>
  <si>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</si>
  <si>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</si>
  <si>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</si>
  <si>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</si>
  <si>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</si>
  <si>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</si>
  <si>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</si>
  <si>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</si>
  <si>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</si>
  <si>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</si>
  <si>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</si>
  <si>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</si>
  <si>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</si>
  <si>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</si>
  <si>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</si>
  <si>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</si>
  <si>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</si>
  <si>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</si>
  <si>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</si>
  <si>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</si>
  <si>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</si>
  <si>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</si>
  <si>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</si>
  <si>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</si>
  <si>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</si>
  <si>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</si>
  <si>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</si>
  <si>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</si>
  <si>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</si>
  <si>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</si>
  <si>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</si>
  <si>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</si>
  <si>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</si>
  <si>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</si>
  <si>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</si>
  <si>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</si>
  <si>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</si>
  <si>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</si>
  <si>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</si>
  <si>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</si>
  <si>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</si>
  <si>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</si>
  <si>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</si>
  <si>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</si>
  <si>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</si>
  <si>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</si>
  <si>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</si>
  <si>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</si>
  <si>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</si>
  <si>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</si>
  <si>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</si>
  <si>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</si>
  <si>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</si>
  <si>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</si>
  <si>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</si>
  <si>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</si>
  <si>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</si>
  <si>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</si>
  <si>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</si>
  <si>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</si>
  <si>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</si>
  <si>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</si>
  <si>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</si>
  <si>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</si>
  <si>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</si>
  <si>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</si>
  <si>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</si>
  <si>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</si>
  <si>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</si>
  <si>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</si>
  <si>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</si>
  <si>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</si>
  <si>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</si>
  <si>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</si>
  <si>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</si>
  <si>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</si>
  <si>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</si>
  <si>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</si>
  <si>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</si>
  <si>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</si>
  <si>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</si>
  <si>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</si>
  <si>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</si>
  <si>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</si>
  <si>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</si>
  <si>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</si>
  <si>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</si>
  <si>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</si>
  <si>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</si>
  <si>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</si>
  <si>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</si>
  <si>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</si>
  <si>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</si>
  <si>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</si>
  <si>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</si>
  <si>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</si>
  <si>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</si>
  <si>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</si>
  <si>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</si>
  <si>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</si>
  <si>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</si>
  <si>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</si>
  <si>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</si>
  <si>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</si>
  <si>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</si>
  <si>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</si>
  <si>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</si>
  <si>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</si>
  <si>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</si>
  <si>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</si>
  <si>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</si>
  <si>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</si>
  <si>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</si>
  <si>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</si>
  <si>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</si>
  <si>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</si>
  <si>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</si>
  <si>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</si>
  <si>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</si>
  <si>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</si>
  <si>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</si>
  <si>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</si>
  <si>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</si>
  <si>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</si>
  <si>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</si>
  <si>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</si>
  <si>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</si>
  <si>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</si>
  <si>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</si>
  <si>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</si>
  <si>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</si>
  <si>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</si>
  <si>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</si>
  <si>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</si>
  <si>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</si>
  <si>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</si>
  <si>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</si>
  <si>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</si>
  <si>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</si>
  <si>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</si>
  <si>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</si>
  <si>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</si>
  <si>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</si>
  <si>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</si>
  <si>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</si>
  <si>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</si>
  <si>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</si>
  <si>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</si>
  <si>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</si>
  <si>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</si>
  <si>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</si>
  <si>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</si>
  <si>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</si>
  <si>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</si>
  <si>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</si>
  <si>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</si>
  <si>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</si>
  <si>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</si>
  <si>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</si>
  <si>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</si>
  <si>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</si>
  <si>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</si>
  <si>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</si>
  <si>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</si>
  <si>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</si>
  <si>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</si>
  <si>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</si>
  <si>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</si>
  <si>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</si>
  <si>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</si>
  <si>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</si>
  <si>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</si>
  <si>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</si>
  <si>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</si>
  <si>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</si>
  <si>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</si>
  <si>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</si>
  <si>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</si>
  <si>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</si>
  <si>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</si>
  <si>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</si>
  <si>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</si>
  <si>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</si>
  <si>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</si>
  <si>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</si>
  <si>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</si>
  <si>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</si>
  <si>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</si>
  <si>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</si>
  <si>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</si>
  <si>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</si>
  <si>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</si>
  <si>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</si>
  <si>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</si>
  <si>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</si>
  <si>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</si>
  <si>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</si>
  <si>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</si>
  <si>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</si>
  <si>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</si>
  <si>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</si>
  <si>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</si>
  <si>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</si>
  <si>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</si>
  <si>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</si>
  <si>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</si>
  <si>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</si>
  <si>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</si>
  <si>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</si>
  <si>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</si>
  <si>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</si>
  <si>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</si>
  <si>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</si>
  <si>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</si>
  <si>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</si>
  <si>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</si>
  <si>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</si>
  <si>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</si>
  <si>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</si>
  <si>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</si>
  <si>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</si>
  <si>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</si>
  <si>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</si>
  <si>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</si>
  <si>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</si>
  <si>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</si>
  <si>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</si>
  <si>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</si>
  <si>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</si>
  <si>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</si>
  <si>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</si>
  <si>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</si>
  <si>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</si>
  <si>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</si>
  <si>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</si>
  <si>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</si>
  <si>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</si>
  <si>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</si>
  <si>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</si>
  <si>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</si>
  <si>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</si>
  <si>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</si>
  <si>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</si>
  <si>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</si>
  <si>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</si>
  <si>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</si>
  <si>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</si>
  <si>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</si>
  <si>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</si>
  <si>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</si>
  <si>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</si>
  <si>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</si>
  <si>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</si>
  <si>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</si>
  <si>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</si>
  <si>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</si>
  <si>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</si>
  <si>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</si>
  <si>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</si>
  <si>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</si>
  <si>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</si>
  <si>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</si>
  <si>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</si>
  <si>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</si>
  <si>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</si>
  <si>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</si>
  <si>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</si>
  <si>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</si>
  <si>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</si>
  <si>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</si>
  <si>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</si>
  <si>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</si>
  <si>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</si>
  <si>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</si>
  <si>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</si>
  <si>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</si>
  <si>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</si>
  <si>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</si>
  <si>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</si>
  <si>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</si>
  <si>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</si>
  <si>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</si>
  <si>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</si>
  <si>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</si>
  <si>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</si>
  <si>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</si>
  <si>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</si>
  <si>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</si>
  <si>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</si>
  <si>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</si>
  <si>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</si>
  <si>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</si>
  <si>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</si>
  <si>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</si>
  <si>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</si>
  <si>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</si>
  <si>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</si>
  <si>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</si>
  <si>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</si>
  <si>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</si>
  <si>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</si>
  <si>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</si>
  <si>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</si>
  <si>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</si>
  <si>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</si>
  <si>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</si>
  <si>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</si>
  <si>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</si>
  <si>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</si>
  <si>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</si>
  <si>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</si>
  <si>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</si>
  <si>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</si>
  <si>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</si>
  <si>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</si>
  <si>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</si>
  <si>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</si>
  <si>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</si>
  <si>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</si>
  <si>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</si>
  <si>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</si>
  <si>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</si>
  <si>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</si>
  <si>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</si>
  <si>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</si>
  <si>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</si>
  <si>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</si>
  <si>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</si>
  <si>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</si>
  <si>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</si>
  <si>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</si>
  <si>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</si>
  <si>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</si>
  <si>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</si>
  <si>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</si>
  <si>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</si>
  <si>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</si>
  <si>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</si>
  <si>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</si>
  <si>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</si>
  <si>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</si>
  <si>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</si>
  <si>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</si>
  <si>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</si>
  <si>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</si>
  <si>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</si>
  <si>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</si>
  <si>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</si>
  <si>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</si>
  <si>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</si>
  <si>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</si>
  <si>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</si>
  <si>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</si>
  <si>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</si>
  <si>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</si>
  <si>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</si>
  <si>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</si>
  <si>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</si>
  <si>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</si>
  <si>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</si>
  <si>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</si>
  <si>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</si>
  <si>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</si>
  <si>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</si>
  <si>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</si>
  <si>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</si>
  <si>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</si>
  <si>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</si>
  <si>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</si>
  <si>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</si>
  <si>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</si>
  <si>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</si>
  <si>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</si>
  <si>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</si>
  <si>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</si>
  <si>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</si>
  <si>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</si>
  <si>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</si>
  <si>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</si>
  <si>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</si>
  <si>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</si>
  <si>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</si>
  <si>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</si>
  <si>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</si>
  <si>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</si>
  <si>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</si>
  <si>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</si>
  <si>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</si>
  <si>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</si>
  <si>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</si>
  <si>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</si>
  <si>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</si>
  <si>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</si>
  <si>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</si>
  <si>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</si>
  <si>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</si>
  <si>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</si>
  <si>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</si>
  <si>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</si>
  <si>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</si>
  <si>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</si>
  <si>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</si>
  <si>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</si>
  <si>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</si>
  <si>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</si>
  <si>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</si>
  <si>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</si>
  <si>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</si>
  <si>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</si>
  <si>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</si>
  <si>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</si>
  <si>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</si>
  <si>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</si>
  <si>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</si>
  <si>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</si>
  <si>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</si>
  <si>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</si>
  <si>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</si>
  <si>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</si>
  <si>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</si>
  <si>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</si>
  <si>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</si>
  <si>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</si>
  <si>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</si>
  <si>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</si>
  <si>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</si>
  <si>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</si>
  <si>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</si>
  <si>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</si>
  <si>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</si>
  <si>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</si>
  <si>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</si>
  <si>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</si>
  <si>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</si>
  <si>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</si>
  <si>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</si>
  <si>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</si>
  <si>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</si>
  <si>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</si>
  <si>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</si>
  <si>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</si>
  <si>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</si>
  <si>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</si>
  <si>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</si>
  <si>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</si>
  <si>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</si>
  <si>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</si>
  <si>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</si>
  <si>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</si>
  <si>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</si>
  <si>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</si>
  <si>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</si>
  <si>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</si>
  <si>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</si>
  <si>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</si>
  <si>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</si>
  <si>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</si>
  <si>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</si>
  <si>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</si>
  <si>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</si>
  <si>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</si>
  <si>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</si>
  <si>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</si>
  <si>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</si>
  <si>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</si>
  <si>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</si>
  <si>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</si>
  <si>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</si>
  <si>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</si>
  <si>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</si>
  <si>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</si>
  <si>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</si>
  <si>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</si>
  <si>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</si>
  <si>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</si>
  <si>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</si>
  <si>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</si>
  <si>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</si>
  <si>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</si>
  <si>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</si>
  <si>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</si>
  <si>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</si>
  <si>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</si>
  <si>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</si>
  <si>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</si>
  <si>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</si>
  <si>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</si>
  <si>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</si>
  <si>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</si>
  <si>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</si>
  <si>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</si>
  <si>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</si>
  <si>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</si>
  <si>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</si>
  <si>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</si>
  <si>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</si>
  <si>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</si>
  <si>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</si>
  <si>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</si>
  <si>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</si>
  <si>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</si>
  <si>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</si>
  <si>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</si>
  <si>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</si>
  <si>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</si>
  <si>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</si>
  <si>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</si>
  <si>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</si>
  <si>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</si>
  <si>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</si>
  <si>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</si>
  <si>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</si>
  <si>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</si>
  <si>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</si>
  <si>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</si>
  <si>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</si>
  <si>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</si>
  <si>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</si>
  <si>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</si>
  <si>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</si>
  <si>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</si>
  <si>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</si>
  <si>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</si>
  <si>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</si>
  <si>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</si>
  <si>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</si>
  <si>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</si>
  <si>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</si>
  <si>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</si>
  <si>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</si>
  <si>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</si>
  <si>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</si>
  <si>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</si>
  <si>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</si>
  <si>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</si>
  <si>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</si>
  <si>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</si>
  <si>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</si>
  <si>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</si>
  <si>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</si>
  <si>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</si>
  <si>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</si>
  <si>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</si>
  <si>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</si>
  <si>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</si>
  <si>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</si>
  <si>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</si>
  <si>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</si>
  <si>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</si>
  <si>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</si>
  <si>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</si>
  <si>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</si>
  <si>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</si>
  <si>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</si>
  <si>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</si>
  <si>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</si>
  <si>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</si>
  <si>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</si>
  <si>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</si>
  <si>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</si>
  <si>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</si>
  <si>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</si>
  <si>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</si>
  <si>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</si>
  <si>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</si>
  <si>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</si>
  <si>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</si>
  <si>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</si>
  <si>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</si>
  <si>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</si>
  <si>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</si>
  <si>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</si>
  <si>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</si>
  <si>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</si>
  <si>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</si>
  <si>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</si>
  <si>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</si>
  <si>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</si>
  <si>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</si>
  <si>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</si>
  <si>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</si>
  <si>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</si>
  <si>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</si>
  <si>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</si>
  <si>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</si>
  <si>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</si>
  <si>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</si>
  <si>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</si>
  <si>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</si>
  <si>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</si>
  <si>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</si>
  <si>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</si>
  <si>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</si>
  <si>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</si>
  <si>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</si>
  <si>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</si>
  <si>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</si>
  <si>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</si>
  <si>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</si>
  <si>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</si>
  <si>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</si>
  <si>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</si>
  <si>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</si>
  <si>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</si>
  <si>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</si>
  <si>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</si>
  <si>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</si>
  <si>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</si>
  <si>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</si>
  <si>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</si>
  <si>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</si>
  <si>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</si>
  <si>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</si>
  <si>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</si>
  <si>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</si>
  <si>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</si>
  <si>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</si>
  <si>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</si>
  <si>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</si>
  <si>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</si>
  <si>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</si>
  <si>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</si>
  <si>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</si>
  <si>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</si>
  <si>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</si>
  <si>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</si>
  <si>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</si>
  <si>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</si>
  <si>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</si>
  <si>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</si>
  <si>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</si>
  <si>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</si>
  <si>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</si>
  <si>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</si>
  <si>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</si>
  <si>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</si>
  <si>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</si>
  <si>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</si>
  <si>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</si>
  <si>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</si>
  <si>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</si>
  <si>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</si>
  <si>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</si>
  <si>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</si>
  <si>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</si>
  <si>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</si>
  <si>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</si>
  <si>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</si>
  <si>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</si>
  <si>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</si>
  <si>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</si>
  <si>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</si>
  <si>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</si>
  <si>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</si>
  <si>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</si>
  <si>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</si>
  <si>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</si>
  <si>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</si>
  <si>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</si>
  <si>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</si>
  <si>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</si>
  <si>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</si>
  <si>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</si>
  <si>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</si>
  <si>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</si>
  <si>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</si>
  <si>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</si>
  <si>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</si>
  <si>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</si>
  <si>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</si>
  <si>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</si>
  <si>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</si>
  <si>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</si>
  <si>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</si>
  <si>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</si>
  <si>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</si>
  <si>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</si>
  <si>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</si>
  <si>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</si>
  <si>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</si>
  <si>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</si>
  <si>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</si>
  <si>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</si>
  <si>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</si>
  <si>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</si>
  <si>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</si>
  <si>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</si>
  <si>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</si>
  <si>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</si>
  <si>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</si>
  <si>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</si>
  <si>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</si>
  <si>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</si>
  <si>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</si>
  <si>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</si>
  <si>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</si>
  <si>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</si>
  <si>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</si>
  <si>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</si>
  <si>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</si>
  <si>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</si>
  <si>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</si>
  <si>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</si>
  <si>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</si>
  <si>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</si>
  <si>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</si>
  <si>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</si>
  <si>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</si>
  <si>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</si>
  <si>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</si>
  <si>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</si>
  <si>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</si>
  <si>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</si>
  <si>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</si>
  <si>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</si>
  <si>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</si>
  <si>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</si>
  <si>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</si>
  <si>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</si>
  <si>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</si>
  <si>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</si>
  <si>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</si>
  <si>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</si>
  <si>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</si>
  <si>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</si>
  <si>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</si>
  <si>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</si>
  <si>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</si>
  <si>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</si>
  <si>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</si>
  <si>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</si>
  <si>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</si>
  <si>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</si>
  <si>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</si>
  <si>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</si>
  <si>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</si>
  <si>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</si>
  <si>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</si>
  <si>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</si>
  <si>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</si>
  <si>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</si>
  <si>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</si>
  <si>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</si>
  <si>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</si>
  <si>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</si>
  <si>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</si>
  <si>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</si>
  <si>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</si>
  <si>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</si>
  <si>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</si>
  <si>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</si>
  <si>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</si>
  <si>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</si>
  <si>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</si>
  <si>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</si>
  <si>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</si>
  <si>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</si>
  <si>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</si>
  <si>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</si>
  <si>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</si>
  <si>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</si>
  <si>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</si>
  <si>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</si>
  <si>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</si>
  <si>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</si>
  <si>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</si>
  <si>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</si>
  <si>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</si>
  <si>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</si>
  <si>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</si>
  <si>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</si>
  <si>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</si>
  <si>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</si>
  <si>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</si>
  <si>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</si>
  <si>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</si>
  <si>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</si>
  <si>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</si>
  <si>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</si>
  <si>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</si>
  <si>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</si>
  <si>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</si>
  <si>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</si>
  <si>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</si>
  <si>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</si>
  <si>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</si>
  <si>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</si>
  <si>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</si>
  <si>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</si>
  <si>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</si>
  <si>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</si>
  <si>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</si>
  <si>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</si>
  <si>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</si>
  <si>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</si>
  <si>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</si>
  <si>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</si>
  <si>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</si>
  <si>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</si>
  <si>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</si>
  <si>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</si>
  <si>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</si>
  <si>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</si>
  <si>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</si>
  <si>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</si>
  <si>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</si>
  <si>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</si>
  <si>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</si>
  <si>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</si>
  <si>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</si>
  <si>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</si>
  <si>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</si>
  <si>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</si>
  <si>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</si>
  <si>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</si>
  <si>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</si>
  <si>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</si>
  <si>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</si>
  <si>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</si>
  <si>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</si>
  <si>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</si>
  <si>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</si>
  <si>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</si>
  <si>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</si>
  <si>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</si>
  <si>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</si>
  <si>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</si>
  <si>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</si>
  <si>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</si>
  <si>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</si>
  <si>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</si>
  <si>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</si>
  <si>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</si>
  <si>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</si>
  <si>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</si>
  <si>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</si>
  <si>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</si>
  <si>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</si>
  <si>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</si>
  <si>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</si>
  <si>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</si>
  <si>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</si>
  <si>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</si>
  <si>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</si>
  <si>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</si>
  <si>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</si>
  <si>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</si>
  <si>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</si>
  <si>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</si>
  <si>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</si>
  <si>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</si>
  <si>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</si>
  <si>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</si>
  <si>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</si>
  <si>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</si>
  <si>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</si>
  <si>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</si>
  <si>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</si>
  <si>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</si>
  <si>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</si>
  <si>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</si>
  <si>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</si>
  <si>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</si>
  <si>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</si>
  <si>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</si>
  <si>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</si>
  <si>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</si>
  <si>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</si>
  <si>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</si>
  <si>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</si>
  <si>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</si>
  <si>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</si>
  <si>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</si>
  <si>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</si>
  <si>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</si>
  <si>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</si>
  <si>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</si>
  <si>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</si>
  <si>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</si>
  <si>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</si>
  <si>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</si>
  <si>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</si>
  <si>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</si>
  <si>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</si>
  <si>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</si>
  <si>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</si>
  <si>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</si>
  <si>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</si>
  <si>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</si>
  <si>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</si>
  <si>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</si>
  <si>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</si>
  <si>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</si>
  <si>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</si>
  <si>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</si>
  <si>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</si>
  <si>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</si>
  <si>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</si>
  <si>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</si>
  <si>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</si>
  <si>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</si>
  <si>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</si>
  <si>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</si>
  <si>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</si>
  <si>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</si>
  <si>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</si>
  <si>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</si>
  <si>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</si>
  <si>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</si>
  <si>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</si>
  <si>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</si>
  <si>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</si>
  <si>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</si>
  <si>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</si>
  <si>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</si>
  <si>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</si>
  <si>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</si>
  <si>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</si>
  <si>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</si>
  <si>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</si>
  <si>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</si>
  <si>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</si>
  <si>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</si>
  <si>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</si>
  <si>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</si>
  <si>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</si>
  <si>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</si>
  <si>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</si>
  <si>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</si>
  <si>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</si>
  <si>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</si>
  <si>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</si>
  <si>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</si>
  <si>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</si>
  <si>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</si>
  <si>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</si>
  <si>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</si>
  <si>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</si>
  <si>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</si>
  <si>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</si>
  <si>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</si>
  <si>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</si>
  <si>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</si>
  <si>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</si>
  <si>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</si>
  <si>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</si>
  <si>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</si>
  <si>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</si>
  <si>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</si>
  <si>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</si>
  <si>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</si>
  <si>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</si>
  <si>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</si>
  <si>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</si>
  <si>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</si>
  <si>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</si>
  <si>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</si>
  <si>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</si>
  <si>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</si>
  <si>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</si>
  <si>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</si>
  <si>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</si>
  <si>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</si>
  <si>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</si>
  <si>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</si>
  <si>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</si>
  <si>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</si>
  <si>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</si>
  <si>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</si>
  <si>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</si>
  <si>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</si>
  <si>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</si>
  <si>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</si>
  <si>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</si>
  <si>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</si>
  <si>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</si>
  <si>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</si>
  <si>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</si>
  <si>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</si>
  <si>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</si>
  <si>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</si>
  <si>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</si>
  <si>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</si>
  <si>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</si>
  <si>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</si>
  <si>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</si>
  <si>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</si>
  <si>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</si>
  <si>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</si>
  <si>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</si>
  <si>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</si>
  <si>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</si>
  <si>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</si>
  <si>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</si>
  <si>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</si>
  <si>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</si>
  <si>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</si>
  <si>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</si>
  <si>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</si>
  <si>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</si>
  <si>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</si>
  <si>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</si>
  <si>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</si>
  <si>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</si>
  <si>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</si>
  <si>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</si>
  <si>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</si>
  <si>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</si>
  <si>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</si>
  <si>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</si>
  <si>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</si>
  <si>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</si>
  <si>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</si>
  <si>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</si>
  <si>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</si>
  <si>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</si>
  <si>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</si>
  <si>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</si>
  <si>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</si>
  <si>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</si>
  <si>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</si>
  <si>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</si>
  <si>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</si>
  <si>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</si>
  <si>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</si>
  <si>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</si>
  <si>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</si>
  <si>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</si>
  <si>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</si>
  <si>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</si>
  <si>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</si>
  <si>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</si>
  <si>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</si>
  <si>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</si>
  <si>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</si>
  <si>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</si>
  <si>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</si>
  <si>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</si>
  <si>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</si>
  <si>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</si>
  <si>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</si>
  <si>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</si>
  <si>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</si>
  <si>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</si>
  <si>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</si>
  <si>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</si>
  <si>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</si>
  <si>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</si>
  <si>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</si>
  <si>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</si>
  <si>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</si>
  <si>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</si>
  <si>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</si>
  <si>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</si>
  <si>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</si>
  <si>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</si>
  <si>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</si>
  <si>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</si>
  <si>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</si>
  <si>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</si>
  <si>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</si>
  <si>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</si>
  <si>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</si>
  <si>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</si>
  <si>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</si>
  <si>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</si>
  <si>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</si>
  <si>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</si>
  <si>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</si>
  <si>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</si>
  <si>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</si>
  <si>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</si>
  <si>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</si>
  <si>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</si>
  <si>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</si>
  <si>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</si>
  <si>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</si>
  <si>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</si>
  <si>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</si>
  <si>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</si>
  <si>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</si>
  <si>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</si>
  <si>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</si>
  <si>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</si>
  <si>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</si>
  <si>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</si>
  <si>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</si>
  <si>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</si>
  <si>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</si>
  <si>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</si>
  <si>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</si>
  <si>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</si>
  <si>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</si>
  <si>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</si>
  <si>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</si>
  <si>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</si>
  <si>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</si>
  <si>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</si>
  <si>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</si>
  <si>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</si>
  <si>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</si>
  <si>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</si>
  <si>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</si>
  <si>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</si>
  <si>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</si>
  <si>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</si>
  <si>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</si>
  <si>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</si>
  <si>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</si>
  <si>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</si>
  <si>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</si>
  <si>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</si>
  <si>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</si>
  <si>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</si>
  <si>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</si>
  <si>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</si>
  <si>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</si>
  <si>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</si>
  <si>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</si>
  <si>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</si>
  <si>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</si>
  <si>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</si>
  <si>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</si>
  <si>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</si>
  <si>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</si>
  <si>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</si>
  <si>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</si>
  <si>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</si>
  <si>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</si>
  <si>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</si>
  <si>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</si>
  <si>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</si>
  <si>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</si>
  <si>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</si>
  <si>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</si>
  <si>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</si>
  <si>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</si>
  <si>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</si>
  <si>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</si>
  <si>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</si>
  <si>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</si>
  <si>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</si>
  <si>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</si>
  <si>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</si>
  <si>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</si>
  <si>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</si>
  <si>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</si>
  <si>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</si>
  <si>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</si>
  <si>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</si>
  <si>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</si>
  <si>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</si>
  <si>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</si>
  <si>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</si>
  <si>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</si>
  <si>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</si>
  <si>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</si>
  <si>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</si>
  <si>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</si>
  <si>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</si>
  <si>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</si>
  <si>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</si>
  <si>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</si>
  <si>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</si>
  <si>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</si>
  <si>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</si>
  <si>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</si>
  <si>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</si>
  <si>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</si>
  <si>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</si>
  <si>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</si>
  <si>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</si>
  <si>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</si>
  <si>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</si>
  <si>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</si>
  <si>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</si>
  <si>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</si>
  <si>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</si>
  <si>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</si>
  <si>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</si>
  <si>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</si>
  <si>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</si>
  <si>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</si>
  <si>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</si>
  <si>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</si>
  <si>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</si>
  <si>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</si>
  <si>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</si>
  <si>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</si>
  <si>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</si>
  <si>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</si>
  <si>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</si>
  <si>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</si>
  <si>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</si>
  <si>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</si>
  <si>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</si>
  <si>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</si>
  <si>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</si>
  <si>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</si>
  <si>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</si>
  <si>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</si>
  <si>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</si>
  <si>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</si>
  <si>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</si>
  <si>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</si>
  <si>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</si>
  <si>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</si>
  <si>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</si>
  <si>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</si>
  <si>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</si>
  <si>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</si>
  <si>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</si>
  <si>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</si>
  <si>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</si>
  <si>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</si>
  <si>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</si>
  <si>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</si>
  <si>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</si>
  <si>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</si>
  <si>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</si>
  <si>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</si>
  <si>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</si>
  <si>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</si>
  <si>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</si>
  <si>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</si>
  <si>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</si>
  <si>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</si>
  <si>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</si>
  <si>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</si>
  <si>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</si>
  <si>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</si>
  <si>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</si>
  <si>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</si>
  <si>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</si>
  <si>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</si>
  <si>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</si>
  <si>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</si>
  <si>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</si>
  <si>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</si>
  <si>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</si>
  <si>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</si>
  <si>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</si>
  <si>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</si>
  <si>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</si>
  <si>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</si>
  <si>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</si>
  <si>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</si>
  <si>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</si>
  <si>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</si>
  <si>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</si>
  <si>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</si>
  <si>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</si>
  <si>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</si>
  <si>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</si>
  <si>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</si>
  <si>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</si>
  <si>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</si>
  <si>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</si>
  <si>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</si>
  <si>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</si>
  <si>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</si>
  <si>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</si>
  <si>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</si>
  <si>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</si>
  <si>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</si>
  <si>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</si>
  <si>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</si>
  <si>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</si>
  <si>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</si>
  <si>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</si>
  <si>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</si>
  <si>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</si>
  <si>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</si>
  <si>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</si>
  <si>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</si>
  <si>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</si>
  <si>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</si>
  <si>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</si>
  <si>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</si>
  <si>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</si>
  <si>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</si>
  <si>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</si>
  <si>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</si>
  <si>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</si>
  <si>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</si>
  <si>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</si>
  <si>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</si>
  <si>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</si>
  <si>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</si>
  <si>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</si>
  <si>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</si>
  <si>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</si>
  <si>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</si>
  <si>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</si>
  <si>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</si>
  <si>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</si>
  <si>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</si>
  <si>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</si>
  <si>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</si>
  <si>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</si>
  <si>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</si>
  <si>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</si>
  <si>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</si>
  <si>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</si>
  <si>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</si>
  <si>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</si>
  <si>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</si>
  <si>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</si>
  <si>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</si>
  <si>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</si>
  <si>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</si>
  <si>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</si>
  <si>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</si>
  <si>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</si>
  <si>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</si>
  <si>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</si>
  <si>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</si>
  <si>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</si>
  <si>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</si>
  <si>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</si>
  <si>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</si>
  <si>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</si>
  <si>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</si>
  <si>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</si>
  <si>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</si>
  <si>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</si>
  <si>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</si>
  <si>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</si>
  <si>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</si>
  <si>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</si>
  <si>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</si>
  <si>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</si>
  <si>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</si>
  <si>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</si>
  <si>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</si>
  <si>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</si>
  <si>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</si>
  <si>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</si>
  <si>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</si>
  <si>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</si>
  <si>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</si>
  <si>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</si>
  <si>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</si>
  <si>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</si>
  <si>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</si>
  <si>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</si>
  <si>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</si>
  <si>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</si>
  <si>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</si>
  <si>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</si>
  <si>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</si>
  <si>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</si>
  <si>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</si>
  <si>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</si>
  <si>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</si>
  <si>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</si>
  <si>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</si>
  <si>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</si>
  <si>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</si>
  <si>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</si>
  <si>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</si>
  <si>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</si>
  <si>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</si>
  <si>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</si>
  <si>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</si>
  <si>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</si>
  <si>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</si>
  <si>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</si>
  <si>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</si>
  <si>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</si>
  <si>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</si>
  <si>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</si>
  <si>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</si>
  <si>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</si>
  <si>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</si>
  <si>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</si>
  <si>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</si>
  <si>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</si>
  <si>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</si>
  <si>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</si>
  <si>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</si>
  <si>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</si>
  <si>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</si>
  <si>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</si>
  <si>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</si>
  <si>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</si>
  <si>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</si>
  <si>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</si>
  <si>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</si>
  <si>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</si>
  <si>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</si>
  <si>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</si>
  <si>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</si>
  <si>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</si>
  <si>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</si>
  <si>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</si>
  <si>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</si>
  <si>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</si>
  <si>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</si>
  <si>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</si>
  <si>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</si>
  <si>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</si>
  <si>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</si>
  <si>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</si>
  <si>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</si>
  <si>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</si>
  <si>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</si>
  <si>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</si>
  <si>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</si>
  <si>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</si>
  <si>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</si>
  <si>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</si>
  <si>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</si>
  <si>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</si>
  <si>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</si>
  <si>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</si>
  <si>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</si>
  <si>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</si>
  <si>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</si>
  <si>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</si>
  <si>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</si>
  <si>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</si>
  <si>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</si>
  <si>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</si>
  <si>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</si>
  <si>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</si>
  <si>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</si>
  <si>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</si>
  <si>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</si>
  <si>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</si>
  <si>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</si>
  <si>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</si>
  <si>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</si>
  <si>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</si>
  <si>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</si>
  <si>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</si>
  <si>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</si>
  <si>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</si>
  <si>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</si>
  <si>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</si>
  <si>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</si>
  <si>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</si>
  <si>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</si>
  <si>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</si>
  <si>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</si>
  <si>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</si>
  <si>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</si>
  <si>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</si>
  <si>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</si>
  <si>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</si>
  <si>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</si>
  <si>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</si>
  <si>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</si>
  <si>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</si>
  <si>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</si>
  <si>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</si>
  <si>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</si>
  <si>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</si>
  <si>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</si>
  <si>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</si>
  <si>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</si>
  <si>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</si>
  <si>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</si>
  <si>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</si>
  <si>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</si>
  <si>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</si>
  <si>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</si>
  <si>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</si>
  <si>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</si>
  <si>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</si>
  <si>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</si>
  <si>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</si>
  <si>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</si>
  <si>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</si>
  <si>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</si>
  <si>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</si>
  <si>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</si>
  <si>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</si>
  <si>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</si>
  <si>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</si>
  <si>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</si>
  <si>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</si>
  <si>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</si>
  <si>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</si>
  <si>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</si>
  <si>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</si>
  <si>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</si>
  <si>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</si>
  <si>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</si>
  <si>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</si>
  <si>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</si>
  <si>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</si>
  <si>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</si>
  <si>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</si>
  <si>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</si>
  <si>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</si>
  <si>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</si>
  <si>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</si>
  <si>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</si>
  <si>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</si>
  <si>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</si>
  <si>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</si>
  <si>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</si>
  <si>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</si>
  <si>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</si>
  <si>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</si>
  <si>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</si>
  <si>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</si>
  <si>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</si>
  <si>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</si>
  <si>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</si>
  <si>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</si>
  <si>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</si>
  <si>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</si>
  <si>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</si>
  <si>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</si>
  <si>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</si>
  <si>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</si>
  <si>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</si>
  <si>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</si>
  <si>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</si>
  <si>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</si>
  <si>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</si>
  <si>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</si>
  <si>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</si>
  <si>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</si>
  <si>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</si>
  <si>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</si>
  <si>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</si>
  <si>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</si>
  <si>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</si>
  <si>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</si>
  <si>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</si>
  <si>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</si>
  <si>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</si>
  <si>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</si>
  <si>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</si>
  <si>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</si>
  <si>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</si>
  <si>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</si>
  <si>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</si>
  <si>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</si>
  <si>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</si>
  <si>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</si>
  <si>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</si>
  <si>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</si>
  <si>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</si>
  <si>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</si>
  <si>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</si>
  <si>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</si>
  <si>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</si>
  <si>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</si>
  <si>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</si>
  <si>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</si>
  <si>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</si>
  <si>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</si>
  <si>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</si>
  <si>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</si>
  <si>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</si>
  <si>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</si>
  <si>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</si>
  <si>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</si>
  <si>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</si>
  <si>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</si>
  <si>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</si>
  <si>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</si>
  <si>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</si>
  <si>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</si>
  <si>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</si>
  <si>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</si>
  <si>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</si>
  <si>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</si>
  <si>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</si>
  <si>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</si>
  <si>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</si>
  <si>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</si>
  <si>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</si>
  <si>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</si>
  <si>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</si>
  <si>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</si>
  <si>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</si>
  <si>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</si>
  <si>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</si>
  <si>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</si>
  <si>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</si>
  <si>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</si>
  <si>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</si>
  <si>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</si>
  <si>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</si>
  <si>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</si>
  <si>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</si>
  <si>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</si>
  <si>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</si>
  <si>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</si>
  <si>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</si>
  <si>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</si>
  <si>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</si>
  <si>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</si>
  <si>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</si>
  <si>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</si>
  <si>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</si>
  <si>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</si>
  <si>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</si>
  <si>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</si>
  <si>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</si>
  <si>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</si>
  <si>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</si>
  <si>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</si>
  <si>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</si>
  <si>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</si>
  <si>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</si>
  <si>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</si>
  <si>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</si>
  <si>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</si>
  <si>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</si>
  <si>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</si>
  <si>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</si>
  <si>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</si>
  <si>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</si>
  <si>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</si>
  <si>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</si>
  <si>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</si>
  <si>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</si>
  <si>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</si>
  <si>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</si>
  <si>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</si>
  <si>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</si>
  <si>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</si>
  <si>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</si>
  <si>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</si>
  <si>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</si>
  <si>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</si>
  <si>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</si>
  <si>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</si>
  <si>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</si>
  <si>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</si>
  <si>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</si>
  <si>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</si>
  <si>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</si>
  <si>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</si>
  <si>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</si>
  <si>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</si>
  <si>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</si>
  <si>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</si>
  <si>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</si>
  <si>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</si>
  <si>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</si>
  <si>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</si>
  <si>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</si>
  <si>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</si>
  <si>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</si>
  <si>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</si>
  <si>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</si>
  <si>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</si>
  <si>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</si>
  <si>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</si>
  <si>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</si>
  <si>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</si>
  <si>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</si>
  <si>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</si>
  <si>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</si>
  <si>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</si>
  <si>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</si>
  <si>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</si>
  <si>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</si>
  <si>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</si>
  <si>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</si>
  <si>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</si>
  <si>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</si>
  <si>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</si>
  <si>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</si>
  <si>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</si>
  <si>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</si>
  <si>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</si>
  <si>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</si>
  <si>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</si>
  <si>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</si>
  <si>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</si>
  <si>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</si>
  <si>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</si>
  <si>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</si>
  <si>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</si>
  <si>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</si>
  <si>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</si>
  <si>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</si>
  <si>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</si>
  <si>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</si>
  <si>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</si>
  <si>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</si>
  <si>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</si>
  <si>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</si>
  <si>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</si>
  <si>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</si>
  <si>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</si>
  <si>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</si>
  <si>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</si>
  <si>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</si>
  <si>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</si>
  <si>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</si>
  <si>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</si>
  <si>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</si>
  <si>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</si>
  <si>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</si>
  <si>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</si>
  <si>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</si>
  <si>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</si>
  <si>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</si>
  <si>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</si>
  <si>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</si>
  <si>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</si>
  <si>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</si>
  <si>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</si>
  <si>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</si>
  <si>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</si>
  <si>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</si>
  <si>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</si>
  <si>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</si>
  <si>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</si>
  <si>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</si>
  <si>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</si>
  <si>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</si>
  <si>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</si>
  <si>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</si>
  <si>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</si>
  <si>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</si>
  <si>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</si>
  <si>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</si>
  <si>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</si>
  <si>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</si>
  <si>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</si>
  <si>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</si>
  <si>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</si>
  <si>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</si>
  <si>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</si>
  <si>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</si>
  <si>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</si>
  <si>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</si>
  <si>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</si>
  <si>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</si>
  <si>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</si>
  <si>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</si>
  <si>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</si>
  <si>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</si>
  <si>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</si>
  <si>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</si>
  <si>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</si>
  <si>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</si>
  <si>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</si>
  <si>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</si>
  <si>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</si>
  <si>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</si>
  <si>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</si>
  <si>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</si>
  <si>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</si>
  <si>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</si>
  <si>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</si>
  <si>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</si>
  <si>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</si>
  <si>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</si>
  <si>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</si>
  <si>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</si>
  <si>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</si>
  <si>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</si>
  <si>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</si>
  <si>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</si>
  <si>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</si>
  <si>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</si>
  <si>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</si>
  <si>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</si>
  <si>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</si>
  <si>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</si>
  <si>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</si>
  <si>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</si>
  <si>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</si>
  <si>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</si>
  <si>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</si>
  <si>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</si>
  <si>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</si>
  <si>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</si>
  <si>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</si>
  <si>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</si>
  <si>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</si>
  <si>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</si>
  <si>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</si>
  <si>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</si>
  <si>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</si>
  <si>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</si>
  <si>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</si>
  <si>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</si>
  <si>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</si>
  <si>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</si>
  <si>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</si>
  <si>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</si>
  <si>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</si>
  <si>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</si>
  <si>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</si>
  <si>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</si>
  <si>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</si>
  <si>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</si>
  <si>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</si>
  <si>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</si>
  <si>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</si>
  <si>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</si>
  <si>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</si>
  <si>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</si>
  <si>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</si>
  <si>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</si>
  <si>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</si>
  <si>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</si>
  <si>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</si>
  <si>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</si>
  <si>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</si>
  <si>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</si>
  <si>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</si>
  <si>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</si>
  <si>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</si>
  <si>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</si>
  <si>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</si>
  <si>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</si>
  <si>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</si>
  <si>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</si>
  <si>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</si>
  <si>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</si>
  <si>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</si>
  <si>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</si>
  <si>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</si>
  <si>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</si>
  <si>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</si>
  <si>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</si>
  <si>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</si>
  <si>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</si>
  <si>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</si>
  <si>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</si>
  <si>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</si>
  <si>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</si>
  <si>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</si>
  <si>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</si>
  <si>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</si>
  <si>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</si>
  <si>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</si>
  <si>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</si>
  <si>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</si>
  <si>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</si>
  <si>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</si>
  <si>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</si>
  <si>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</si>
  <si>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</si>
  <si>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</si>
  <si>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</si>
  <si>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</si>
  <si>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</si>
  <si>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</si>
  <si>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</si>
  <si>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</si>
  <si>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</si>
  <si>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</si>
  <si>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</si>
  <si>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</si>
  <si>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</si>
  <si>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</si>
  <si>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</si>
  <si>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</si>
  <si>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</si>
  <si>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</si>
  <si>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</si>
  <si>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</si>
  <si>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</si>
  <si>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</si>
  <si>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</si>
  <si>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</si>
  <si>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</si>
  <si>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</si>
  <si>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</si>
  <si>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</si>
  <si>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</si>
  <si>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</si>
  <si>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</si>
  <si>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</si>
  <si>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</si>
  <si>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</si>
  <si>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</si>
  <si>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</si>
  <si>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</si>
  <si>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</si>
  <si>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</si>
  <si>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</si>
  <si>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</si>
  <si>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</si>
  <si>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</si>
  <si>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</si>
  <si>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</si>
  <si>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</si>
  <si>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</si>
  <si>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</si>
  <si>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</si>
  <si>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</si>
  <si>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</si>
  <si>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</si>
  <si>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</si>
  <si>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</si>
  <si>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</si>
  <si>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</si>
  <si>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</si>
  <si>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</si>
  <si>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</si>
  <si>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</si>
  <si>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</si>
  <si>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</si>
  <si>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</si>
  <si>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</si>
  <si>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</si>
  <si>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</si>
  <si>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</si>
  <si>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</si>
  <si>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</si>
  <si>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</si>
  <si>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</si>
  <si>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</si>
  <si>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</si>
  <si>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</si>
  <si>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</si>
  <si>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</si>
  <si>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</si>
  <si>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</si>
  <si>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</si>
  <si>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</si>
  <si>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</si>
  <si>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</si>
  <si>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</si>
  <si>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</si>
  <si>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</si>
  <si>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</si>
  <si>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</si>
  <si>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</si>
  <si>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</si>
  <si>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</si>
  <si>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</si>
  <si>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</si>
  <si>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</si>
  <si>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</si>
  <si>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</si>
  <si>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</si>
  <si>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</si>
  <si>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</si>
  <si>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</si>
  <si>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</si>
  <si>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</si>
  <si>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</si>
  <si>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</si>
  <si>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</si>
  <si>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</si>
  <si>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</si>
  <si>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</si>
  <si>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</si>
  <si>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</si>
  <si>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</si>
  <si>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</si>
  <si>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</si>
  <si>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</si>
  <si>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</si>
  <si>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</si>
  <si>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</si>
  <si>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</si>
  <si>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</si>
  <si>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</si>
  <si>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</si>
  <si>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</si>
  <si>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</si>
  <si>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</si>
  <si>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</si>
  <si>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</si>
  <si>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</si>
  <si>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</si>
  <si>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</si>
  <si>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</si>
  <si>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</si>
  <si>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</si>
  <si>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</si>
  <si>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</si>
  <si>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</si>
  <si>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</si>
  <si>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</si>
  <si>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</si>
  <si>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</si>
  <si>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</si>
  <si>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</si>
  <si>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</si>
  <si>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</si>
  <si>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</si>
  <si>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</si>
  <si>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</si>
  <si>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</si>
  <si>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</si>
  <si>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</si>
  <si>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</si>
  <si>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</si>
  <si>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</si>
  <si>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</si>
  <si>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</si>
  <si>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</si>
  <si>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</si>
  <si>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</si>
  <si>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</si>
  <si>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</si>
  <si>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</si>
  <si>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</si>
  <si>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</si>
  <si>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</si>
  <si>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</si>
  <si>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</si>
  <si>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</si>
  <si>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</si>
  <si>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</si>
  <si>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</si>
  <si>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</si>
  <si>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</si>
  <si>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</si>
  <si>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</si>
  <si>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</si>
  <si>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</si>
  <si>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</si>
  <si>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</si>
  <si>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</si>
  <si>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</si>
  <si>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</si>
  <si>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</si>
  <si>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</si>
  <si>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</si>
  <si>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</si>
  <si>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</si>
  <si>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</si>
  <si>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</si>
  <si>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</si>
  <si>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</si>
  <si>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</si>
  <si>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</si>
  <si>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</si>
  <si>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</si>
  <si>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</si>
  <si>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</si>
  <si>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</si>
  <si>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</si>
  <si>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</si>
  <si>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</si>
  <si>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</si>
  <si>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</si>
  <si>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</si>
  <si>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</si>
  <si>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</si>
  <si>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</si>
  <si>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</si>
  <si>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</si>
  <si>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</si>
  <si>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</si>
  <si>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</si>
  <si>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</si>
  <si>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</si>
  <si>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</si>
  <si>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</si>
  <si>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</si>
  <si>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</si>
  <si>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</si>
  <si>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</si>
  <si>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</si>
  <si>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</si>
  <si>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</si>
  <si>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</si>
  <si>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</si>
  <si>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</si>
  <si>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</si>
  <si>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</si>
  <si>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</si>
  <si>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</si>
  <si>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</si>
  <si>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</si>
  <si>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</si>
  <si>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</si>
  <si>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</si>
  <si>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</si>
  <si>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</si>
  <si>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</si>
  <si>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</si>
  <si>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</si>
  <si>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</si>
  <si>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</si>
  <si>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</si>
  <si>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</si>
  <si>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</si>
  <si>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</si>
  <si>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</si>
  <si>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</si>
  <si>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</si>
  <si>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</si>
  <si>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</si>
  <si>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</si>
  <si>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</si>
  <si>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</si>
  <si>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</si>
  <si>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</si>
  <si>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</si>
  <si>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</si>
  <si>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</si>
  <si>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</si>
  <si>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</si>
  <si>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</si>
  <si>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</si>
  <si>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</si>
  <si>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</si>
  <si>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</si>
  <si>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</si>
  <si>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</si>
  <si>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</si>
  <si>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</si>
  <si>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</si>
  <si>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</si>
  <si>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</si>
  <si>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</si>
  <si>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</si>
  <si>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</si>
  <si>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</si>
  <si>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</si>
  <si>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</si>
  <si>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</si>
  <si>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</si>
  <si>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</si>
  <si>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</si>
  <si>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</si>
  <si>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</si>
  <si>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</si>
  <si>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</si>
  <si>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</si>
  <si>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</si>
  <si>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</si>
  <si>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</si>
  <si>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</si>
  <si>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</si>
  <si>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</si>
  <si>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</si>
  <si>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</si>
  <si>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</si>
  <si>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</si>
  <si>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</si>
  <si>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</si>
  <si>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</si>
  <si>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</si>
  <si>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</si>
  <si>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</si>
  <si>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</si>
  <si>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</si>
  <si>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</si>
  <si>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</si>
  <si>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</si>
  <si>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</si>
  <si>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</si>
  <si>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</si>
  <si>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</si>
  <si>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</si>
  <si>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</si>
  <si>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</si>
  <si>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</si>
  <si>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</si>
  <si>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</si>
  <si>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</si>
  <si>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</si>
  <si>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</si>
  <si>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</si>
  <si>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</si>
  <si>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</si>
  <si>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</si>
  <si>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</si>
  <si>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</si>
  <si>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</si>
  <si>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</si>
  <si>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</si>
  <si>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</si>
  <si>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</si>
  <si>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</si>
  <si>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</si>
  <si>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</si>
  <si>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</si>
  <si>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</si>
  <si>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</si>
  <si>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</si>
  <si>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</si>
  <si>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</si>
  <si>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</si>
  <si>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</si>
  <si>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</si>
  <si>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</si>
  <si>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</si>
  <si>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</si>
  <si>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</si>
  <si>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</si>
  <si>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</si>
  <si>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</si>
  <si>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</si>
  <si>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</si>
  <si>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</si>
  <si>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</si>
  <si>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</si>
  <si>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</si>
  <si>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</si>
  <si>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</si>
  <si>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</si>
  <si>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</si>
  <si>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</si>
  <si>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</si>
  <si>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</si>
  <si>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</si>
  <si>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</si>
  <si>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</si>
  <si>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</si>
  <si>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</si>
  <si>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</si>
  <si>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</si>
  <si>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</si>
  <si>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</si>
  <si>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</si>
  <si>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</si>
  <si>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</si>
  <si>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</si>
  <si>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</si>
  <si>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</si>
  <si>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</si>
  <si>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</si>
  <si>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</si>
  <si>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</si>
  <si>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</si>
  <si>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</si>
  <si>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</si>
  <si>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</si>
  <si>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</si>
  <si>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</si>
  <si>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</si>
  <si>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</si>
  <si>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</si>
  <si>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</si>
  <si>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</si>
  <si>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</si>
  <si>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</si>
  <si>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</si>
  <si>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</si>
  <si>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</si>
  <si>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</si>
  <si>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</si>
  <si>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</si>
  <si>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</si>
  <si>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</si>
  <si>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</si>
  <si>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</si>
  <si>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</si>
  <si>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</si>
  <si>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</si>
  <si>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</si>
  <si>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</si>
  <si>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</si>
  <si>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</si>
  <si>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</si>
  <si>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</si>
  <si>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</si>
  <si>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</si>
  <si>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</si>
  <si>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</si>
  <si>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</si>
  <si>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</si>
  <si>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</si>
  <si>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</si>
  <si>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</si>
  <si>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</si>
  <si>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</si>
  <si>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</si>
  <si>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</si>
  <si>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</si>
  <si>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</si>
  <si>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</si>
  <si>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</si>
  <si>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</si>
  <si>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</si>
  <si>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</si>
  <si>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</si>
  <si>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</si>
  <si>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</si>
  <si>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</si>
  <si>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</si>
  <si>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</si>
  <si>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</si>
  <si>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</si>
  <si>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</si>
  <si>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</si>
  <si>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</si>
  <si>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</si>
  <si>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</si>
  <si>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</si>
  <si>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</si>
  <si>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</si>
  <si>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</si>
  <si>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</si>
  <si>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</si>
  <si>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</si>
  <si>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</si>
  <si>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</si>
  <si>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</si>
  <si>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</si>
  <si>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</si>
  <si>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</si>
  <si>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</si>
  <si>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</si>
  <si>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</si>
  <si>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</si>
  <si>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</si>
  <si>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</si>
  <si>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</si>
  <si>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</si>
  <si>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</si>
  <si>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</si>
  <si>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</si>
  <si>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</si>
  <si>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</si>
  <si>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</si>
  <si>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</si>
  <si>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</si>
  <si>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</si>
  <si>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</si>
  <si>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</si>
  <si>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</si>
  <si>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</si>
  <si>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</si>
  <si>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</si>
  <si>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</si>
  <si>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</si>
  <si>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</si>
  <si>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</si>
  <si>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</si>
  <si>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</si>
  <si>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</si>
  <si>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</si>
  <si>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</si>
  <si>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</si>
  <si>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</si>
  <si>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</si>
  <si>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</si>
  <si>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</si>
  <si>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</si>
  <si>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</si>
  <si>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</si>
  <si>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</si>
  <si>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</si>
  <si>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</si>
  <si>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</si>
  <si>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</si>
  <si>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</si>
  <si>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</si>
  <si>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</si>
  <si>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</si>
  <si>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</si>
  <si>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</si>
  <si>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</si>
  <si>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</si>
  <si>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</si>
  <si>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</si>
  <si>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</si>
  <si>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</si>
  <si>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</si>
  <si>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</si>
  <si>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</si>
  <si>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</si>
  <si>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</si>
  <si>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</si>
  <si>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</si>
  <si>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</si>
  <si>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</si>
  <si>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</si>
  <si>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</si>
  <si>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</si>
  <si>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</si>
  <si>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</si>
  <si>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</si>
  <si>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</si>
  <si>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</si>
  <si>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</si>
  <si>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</si>
  <si>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</si>
  <si>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</si>
  <si>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</si>
  <si>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</si>
  <si>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</si>
  <si>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</si>
  <si>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</si>
  <si>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</si>
  <si>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</si>
  <si>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</si>
  <si>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</si>
  <si>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</si>
  <si>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</si>
  <si>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</si>
  <si>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</si>
  <si>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</si>
  <si>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</si>
  <si>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</si>
  <si>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</si>
  <si>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</si>
  <si>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</si>
  <si>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</si>
  <si>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</si>
  <si>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</si>
  <si>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</si>
  <si>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</si>
  <si>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</si>
  <si>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</si>
  <si>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</si>
  <si>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</si>
  <si>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</si>
  <si>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</si>
  <si>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</si>
  <si>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</si>
  <si>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</si>
  <si>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</si>
  <si>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</si>
  <si>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</si>
  <si>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</si>
  <si>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</si>
  <si>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</si>
  <si>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</si>
  <si>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</si>
  <si>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</si>
  <si>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</si>
  <si>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</si>
  <si>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</si>
  <si>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</si>
  <si>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</si>
  <si>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</si>
  <si>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</si>
  <si>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</si>
  <si>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</si>
  <si>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</si>
  <si>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</si>
  <si>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</si>
  <si>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</si>
  <si>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</si>
  <si>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</si>
  <si>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</si>
  <si>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</si>
  <si>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</si>
  <si>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</si>
  <si>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</si>
  <si>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</si>
  <si>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</si>
  <si>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</si>
  <si>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</si>
  <si>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</si>
  <si>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</si>
  <si>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</si>
  <si>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</si>
  <si>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</si>
  <si>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</si>
  <si>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</si>
  <si>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</si>
  <si>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</si>
  <si>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</si>
  <si>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</si>
  <si>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</si>
  <si>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</si>
  <si>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</si>
  <si>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</si>
  <si>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</si>
  <si>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</si>
  <si>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</si>
  <si>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</si>
  <si>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</si>
  <si>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</si>
  <si>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</si>
  <si>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</si>
  <si>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</si>
  <si>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</si>
  <si>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</si>
  <si>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</si>
  <si>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</si>
  <si>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</si>
  <si>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</si>
  <si>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</si>
  <si>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</si>
  <si>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</si>
  <si>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</si>
  <si>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</si>
  <si>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</si>
  <si>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</si>
  <si>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</si>
  <si>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</si>
  <si>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</si>
  <si>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</si>
  <si>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</si>
  <si>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</si>
  <si>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</si>
  <si>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</si>
  <si>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</si>
  <si>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</si>
  <si>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</si>
  <si>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</si>
  <si>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</si>
  <si>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</si>
  <si>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</si>
  <si>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</si>
  <si>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</si>
  <si>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</si>
  <si>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</si>
  <si>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</si>
  <si>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</si>
  <si>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</si>
  <si>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</si>
  <si>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</si>
  <si>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</si>
  <si>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</si>
  <si>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</si>
  <si>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</si>
  <si>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</si>
  <si>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</si>
  <si>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</si>
  <si>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</si>
  <si>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</si>
  <si>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</si>
  <si>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</si>
  <si>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</si>
  <si>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</si>
  <si>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</si>
  <si>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</si>
  <si>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</si>
  <si>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</si>
  <si>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</si>
  <si>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</si>
  <si>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</si>
  <si>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</si>
  <si>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</si>
  <si>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</si>
  <si>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</si>
  <si>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</si>
  <si>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</si>
  <si>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</si>
  <si>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</si>
  <si>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</si>
  <si>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</si>
  <si>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</si>
  <si>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</si>
  <si>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</si>
  <si>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</si>
  <si>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</si>
  <si>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</si>
  <si>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</si>
  <si>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</si>
  <si>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</si>
  <si>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</si>
  <si>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</si>
  <si>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</si>
  <si>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</si>
  <si>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</si>
  <si>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</si>
  <si>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</si>
  <si>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</si>
  <si>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</si>
  <si>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</si>
  <si>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</si>
  <si>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</si>
  <si>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</si>
  <si>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</si>
  <si>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</si>
  <si>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</si>
  <si>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</si>
  <si>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</si>
  <si>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</si>
  <si>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</si>
  <si>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</si>
  <si>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</si>
  <si>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</si>
  <si>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</si>
  <si>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</si>
  <si>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</si>
  <si>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</si>
  <si>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</si>
  <si>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</si>
  <si>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</si>
  <si>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</si>
  <si>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</si>
  <si>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</si>
  <si>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</si>
  <si>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</si>
  <si>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</si>
  <si>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</si>
  <si>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</si>
  <si>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</si>
  <si>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</si>
  <si>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</si>
  <si>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</si>
  <si>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</si>
  <si>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</si>
  <si>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</si>
  <si>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</si>
  <si>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</si>
  <si>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</si>
  <si>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</si>
  <si>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</si>
  <si>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</si>
  <si>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</si>
  <si>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</si>
  <si>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</si>
  <si>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</si>
  <si>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</si>
  <si>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</si>
  <si>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</si>
  <si>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</si>
  <si>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</si>
  <si>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</si>
  <si>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</si>
  <si>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</si>
  <si>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</si>
  <si>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</si>
  <si>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</si>
  <si>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</si>
  <si>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</si>
  <si>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</si>
  <si>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</si>
  <si>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</si>
  <si>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</si>
  <si>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</si>
  <si>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</si>
  <si>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</si>
  <si>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</si>
  <si>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</si>
  <si>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</si>
  <si>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</si>
  <si>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</si>
  <si>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</si>
  <si>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</si>
  <si>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</si>
  <si>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</si>
  <si>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</si>
  <si>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</si>
  <si>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</si>
  <si>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</si>
  <si>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</si>
  <si>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</si>
  <si>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</si>
  <si>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</si>
  <si>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</si>
  <si>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</si>
  <si>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</si>
  <si>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</si>
  <si>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</si>
  <si>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</si>
  <si>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</si>
  <si>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</si>
  <si>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</si>
  <si>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</si>
  <si>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</si>
  <si>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</si>
  <si>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</si>
  <si>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</si>
  <si>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</si>
  <si>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</si>
  <si>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</si>
  <si>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</si>
  <si>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</si>
  <si>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</si>
  <si>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</si>
  <si>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</si>
  <si>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</si>
  <si>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</si>
  <si>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</si>
  <si>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</si>
  <si>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</si>
  <si>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</si>
  <si>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</si>
  <si>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</si>
  <si>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</si>
  <si>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</si>
  <si>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</si>
  <si>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</si>
  <si>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</si>
  <si>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</si>
  <si>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</si>
  <si>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</si>
  <si>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</si>
  <si>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</si>
  <si>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</si>
  <si>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</si>
  <si>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</si>
  <si>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</si>
  <si>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</si>
  <si>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</si>
  <si>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</si>
  <si>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</si>
  <si>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</si>
  <si>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</si>
  <si>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</si>
  <si>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</si>
  <si>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</si>
  <si>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</si>
  <si>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</si>
  <si>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</si>
  <si>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</si>
  <si>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</si>
  <si>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</si>
  <si>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</si>
  <si>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</si>
  <si>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</si>
  <si>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</si>
  <si>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</si>
  <si>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</si>
  <si>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</si>
  <si>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</si>
  <si>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</si>
  <si>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</si>
  <si>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</si>
  <si>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</si>
  <si>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</si>
  <si>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</si>
  <si>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</si>
  <si>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</si>
  <si>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</si>
  <si>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</si>
  <si>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</si>
  <si>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</si>
  <si>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</si>
  <si>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</si>
  <si>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</si>
  <si>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</si>
  <si>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</si>
  <si>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</si>
  <si>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</si>
  <si>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</si>
  <si>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</si>
  <si>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</si>
  <si>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</si>
  <si>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</si>
  <si>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</si>
  <si>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</si>
  <si>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</si>
  <si>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</si>
  <si>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</si>
  <si>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</si>
  <si>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</si>
  <si>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</si>
  <si>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</si>
  <si>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</si>
  <si>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</si>
  <si>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</si>
  <si>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</si>
  <si>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</si>
  <si>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</si>
  <si>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</si>
  <si>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</si>
  <si>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</si>
  <si>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</si>
  <si>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</si>
  <si>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</si>
  <si>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</si>
  <si>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</si>
  <si>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</si>
  <si>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</si>
  <si>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</si>
  <si>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</si>
  <si>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</si>
  <si>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</si>
  <si>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</si>
  <si>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</si>
  <si>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</si>
  <si>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</si>
  <si>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</si>
  <si>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</si>
  <si>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</si>
  <si>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</si>
  <si>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</si>
  <si>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</si>
  <si>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</si>
  <si>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</si>
  <si>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</si>
  <si>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</si>
  <si>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</si>
  <si>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</si>
  <si>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</si>
  <si>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</si>
  <si>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</si>
  <si>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</si>
  <si>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</si>
  <si>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</si>
  <si>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</si>
  <si>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</si>
  <si>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</si>
  <si>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</si>
  <si>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</si>
  <si>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</si>
  <si>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</si>
  <si>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</si>
  <si>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</si>
  <si>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</si>
  <si>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</si>
  <si>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</si>
  <si>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</si>
  <si>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</si>
  <si>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</si>
  <si>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</si>
  <si>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</si>
  <si>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</si>
  <si>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</si>
  <si>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</si>
  <si>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</si>
  <si>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</si>
  <si>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</si>
  <si>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</si>
  <si>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</si>
  <si>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</si>
  <si>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</si>
  <si>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</si>
  <si>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</si>
  <si>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</si>
  <si>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</si>
  <si>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</si>
  <si>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</si>
  <si>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</si>
  <si>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</si>
  <si>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</si>
  <si>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</si>
  <si>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</si>
  <si>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</si>
  <si>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</si>
  <si>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</si>
  <si>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</si>
  <si>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</si>
  <si>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</si>
  <si>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</si>
  <si>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</si>
  <si>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</si>
  <si>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</si>
  <si>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</si>
  <si>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</si>
  <si>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</si>
  <si>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</si>
  <si>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</si>
  <si>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</si>
  <si>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</si>
  <si>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</si>
  <si>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</si>
  <si>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</si>
  <si>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</si>
  <si>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</si>
  <si>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</si>
  <si>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</si>
  <si>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</si>
  <si>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</si>
  <si>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</si>
  <si>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</si>
  <si>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</si>
  <si>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</si>
  <si>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</si>
  <si>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</si>
  <si>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</si>
  <si>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</si>
  <si>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</si>
  <si>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</si>
  <si>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</si>
  <si>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</si>
  <si>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</si>
  <si>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</si>
  <si>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</si>
  <si>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</si>
  <si>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</si>
  <si>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</si>
  <si>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</si>
  <si>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</si>
  <si>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</si>
  <si>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</si>
  <si>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</si>
  <si>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</si>
  <si>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</si>
  <si>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</si>
  <si>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</si>
  <si>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</si>
  <si>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</si>
  <si>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</si>
  <si>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</si>
  <si>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</si>
  <si>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</si>
  <si>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</si>
  <si>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</si>
  <si>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</si>
  <si>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</si>
  <si>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</si>
  <si>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</si>
  <si>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</si>
  <si>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</si>
  <si>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</si>
  <si>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</si>
  <si>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</si>
  <si>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</si>
  <si>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</si>
  <si>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</si>
  <si>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</si>
  <si>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</si>
  <si>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</si>
  <si>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</si>
  <si>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</si>
  <si>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</si>
  <si>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</si>
  <si>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</si>
  <si>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</si>
  <si>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</si>
  <si>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</si>
  <si>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</si>
  <si>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</si>
  <si>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</si>
  <si>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</si>
  <si>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</si>
  <si>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</si>
  <si>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</si>
  <si>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</si>
  <si>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</si>
  <si>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</si>
  <si>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</si>
  <si>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</si>
  <si>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</si>
  <si>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</si>
  <si>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</si>
  <si>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</si>
  <si>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</si>
  <si>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</si>
  <si>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</si>
  <si>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</si>
  <si>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</si>
  <si>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</si>
  <si>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</si>
  <si>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</si>
  <si>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</si>
  <si>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</si>
  <si>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</si>
  <si>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</si>
  <si>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</si>
  <si>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</si>
  <si>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</si>
  <si>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</si>
  <si>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</si>
  <si>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</si>
  <si>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</si>
  <si>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</si>
  <si>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</si>
  <si>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</si>
  <si>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</si>
  <si>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</si>
  <si>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</si>
  <si>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</si>
  <si>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</si>
  <si>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</si>
  <si>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</si>
  <si>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</si>
  <si>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</si>
  <si>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</si>
  <si>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</si>
  <si>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</si>
  <si>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</si>
  <si>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</si>
  <si>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</si>
  <si>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</si>
  <si>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</si>
  <si>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</si>
  <si>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</si>
  <si>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</si>
  <si>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</si>
  <si>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</si>
  <si>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</si>
  <si>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</si>
  <si>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</si>
  <si>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</si>
  <si>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</si>
  <si>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</si>
  <si>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</si>
  <si>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</si>
  <si>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</si>
  <si>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</si>
  <si>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</si>
  <si>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</si>
  <si>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</si>
  <si>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</si>
  <si>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</si>
  <si>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</si>
  <si>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</si>
  <si>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</si>
  <si>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</si>
  <si>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</si>
  <si>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</si>
  <si>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</si>
  <si>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</si>
  <si>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</si>
  <si>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</si>
  <si>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</si>
  <si>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</si>
  <si>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</si>
  <si>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</si>
  <si>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</si>
  <si>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</si>
  <si>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</si>
  <si>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</si>
  <si>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</si>
  <si>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</si>
  <si>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</si>
  <si>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</si>
  <si>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</si>
  <si>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</si>
  <si>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</si>
  <si>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</si>
  <si>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</si>
  <si>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</si>
  <si>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</si>
  <si>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</si>
  <si>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</si>
  <si>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</si>
  <si>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</si>
  <si>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</si>
  <si>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</si>
  <si>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</si>
  <si>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</si>
  <si>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</si>
  <si>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</si>
  <si>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</si>
  <si>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</si>
  <si>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</si>
  <si>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</si>
  <si>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</si>
  <si>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</si>
  <si>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</si>
  <si>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</si>
  <si>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</si>
  <si>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</si>
  <si>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</si>
  <si>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</si>
  <si>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</si>
  <si>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</si>
  <si>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</si>
  <si>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</si>
  <si>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</si>
  <si>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</si>
  <si>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</si>
  <si>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</si>
  <si>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</si>
  <si>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</si>
  <si>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</si>
  <si>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</si>
  <si>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</si>
  <si>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</si>
  <si>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</si>
  <si>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</si>
  <si>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</si>
  <si>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</si>
  <si>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</si>
  <si>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</si>
  <si>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</si>
  <si>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</si>
  <si>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</si>
  <si>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</si>
  <si>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</si>
  <si>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</si>
  <si>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</si>
  <si>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</si>
  <si>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</si>
  <si>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</si>
  <si>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</si>
  <si>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</si>
  <si>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</si>
  <si>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</si>
  <si>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</si>
  <si>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</si>
  <si>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</si>
  <si>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</si>
  <si>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</si>
  <si>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</si>
  <si>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</si>
  <si>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</si>
  <si>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</si>
  <si>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</si>
  <si>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</si>
  <si>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</si>
  <si>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</si>
  <si>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</si>
  <si>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</si>
  <si>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</si>
  <si>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</si>
  <si>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</si>
  <si>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</si>
  <si>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</si>
  <si>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</si>
  <si>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</si>
  <si>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</si>
  <si>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</si>
  <si>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</si>
  <si>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</si>
  <si>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</si>
  <si>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</si>
  <si>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</si>
  <si>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</si>
  <si>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</si>
  <si>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</si>
  <si>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</si>
  <si>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</si>
  <si>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</si>
  <si>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</si>
  <si>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</si>
  <si>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</si>
  <si>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</si>
  <si>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</si>
  <si>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</si>
  <si>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</si>
  <si>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</si>
  <si>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</si>
  <si>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</si>
  <si>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</si>
  <si>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</si>
  <si>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</si>
  <si>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</si>
  <si>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</si>
  <si>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</si>
  <si>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</si>
  <si>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</si>
  <si>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</si>
  <si>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</si>
  <si>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</si>
  <si>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</si>
  <si>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</si>
  <si>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</si>
  <si>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</si>
  <si>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</si>
  <si>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</si>
  <si>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</si>
  <si>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</si>
  <si>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</si>
  <si>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</si>
  <si>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</si>
  <si>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</si>
  <si>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</si>
  <si>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</si>
  <si>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</si>
  <si>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</si>
  <si>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</si>
  <si>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</si>
  <si>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</si>
  <si>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</si>
  <si>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</si>
  <si>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</si>
  <si>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</si>
  <si>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</si>
  <si>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</si>
  <si>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</si>
  <si>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</si>
  <si>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</si>
  <si>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</si>
  <si>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</si>
  <si>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</si>
  <si>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</si>
  <si>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</si>
  <si>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</si>
  <si>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</si>
  <si>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</si>
  <si>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</si>
  <si>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</si>
  <si>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</si>
  <si>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</si>
  <si>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</si>
  <si>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</si>
  <si>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</si>
  <si>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</si>
  <si>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</si>
  <si>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</si>
  <si>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</si>
  <si>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</si>
  <si>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</si>
  <si>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</si>
  <si>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</si>
  <si>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</si>
  <si>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</si>
  <si>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</si>
  <si>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</si>
  <si>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</si>
  <si>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</si>
  <si>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</si>
  <si>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</si>
  <si>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</si>
  <si>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</si>
  <si>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</si>
  <si>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</si>
  <si>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</si>
  <si>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</si>
  <si>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</si>
  <si>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</si>
  <si>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</si>
  <si>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</si>
  <si>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</si>
  <si>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</si>
  <si>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</si>
  <si>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</si>
  <si>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</si>
  <si>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</si>
  <si>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</si>
  <si>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</si>
  <si>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</si>
  <si>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</si>
  <si>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</si>
  <si>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</si>
  <si>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</si>
  <si>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</si>
  <si>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</si>
  <si>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</si>
  <si>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</si>
  <si>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</si>
  <si>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</si>
  <si>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</si>
  <si>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</si>
  <si>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</si>
  <si>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</si>
  <si>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</si>
  <si>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</si>
  <si>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</si>
  <si>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</si>
  <si>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</si>
  <si>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</si>
  <si>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</si>
  <si>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</si>
  <si>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</si>
  <si>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</si>
  <si>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</si>
  <si>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</si>
  <si>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</si>
  <si>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</si>
  <si>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</si>
  <si>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</si>
  <si>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</si>
  <si>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</si>
  <si>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</si>
  <si>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</si>
  <si>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</si>
  <si>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</si>
  <si>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</si>
  <si>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</si>
  <si>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</si>
  <si>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</si>
  <si>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</si>
  <si>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</si>
  <si>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</si>
  <si>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</si>
  <si>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</si>
  <si>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</si>
  <si>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</si>
  <si>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</si>
  <si>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</si>
  <si>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</si>
  <si>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</si>
  <si>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</si>
  <si>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</si>
  <si>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</si>
  <si>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</si>
  <si>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</si>
  <si>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</si>
  <si>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</si>
  <si>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</si>
  <si>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</si>
  <si>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</si>
  <si>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</si>
  <si>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</si>
  <si>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</si>
  <si>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</si>
  <si>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</si>
  <si>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</si>
  <si>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</si>
  <si>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</si>
  <si>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</si>
  <si>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</si>
  <si>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</si>
  <si>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</si>
  <si>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</si>
  <si>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</si>
  <si>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</si>
  <si>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</si>
  <si>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</si>
  <si>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</si>
  <si>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</si>
  <si>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</si>
  <si>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</si>
  <si>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</si>
  <si>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</si>
  <si>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</si>
  <si>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</si>
  <si>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</si>
  <si>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</si>
  <si>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</si>
  <si>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</si>
  <si>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</si>
  <si>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</si>
  <si>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</si>
  <si>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</si>
  <si>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</si>
  <si>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</si>
  <si>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</si>
  <si>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</si>
  <si>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</si>
  <si>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</si>
  <si>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</si>
  <si>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</si>
  <si>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</si>
  <si>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</si>
  <si>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</si>
  <si>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</si>
  <si>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</si>
  <si>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</si>
  <si>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</si>
  <si>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</si>
  <si>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</si>
  <si>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</si>
  <si>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</si>
  <si>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</si>
  <si>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</si>
  <si>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</si>
  <si>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</si>
  <si>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</si>
  <si>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</si>
  <si>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</si>
  <si>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</si>
  <si>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</si>
  <si>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</si>
  <si>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</si>
  <si>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</si>
  <si>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</si>
  <si>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</si>
  <si>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</si>
  <si>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</si>
  <si>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</si>
  <si>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</si>
  <si>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</si>
  <si>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</si>
  <si>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</si>
  <si>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</si>
  <si>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</si>
  <si>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</si>
  <si>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</si>
  <si>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</si>
  <si>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</si>
  <si>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</si>
  <si>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</si>
  <si>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</si>
  <si>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</si>
  <si>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</si>
  <si>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</si>
  <si>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</si>
  <si>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</si>
  <si>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</si>
  <si>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</si>
  <si>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</si>
  <si>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</si>
  <si>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</si>
  <si>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</si>
  <si>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</si>
  <si>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</si>
  <si>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</si>
  <si>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</si>
  <si>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</si>
  <si>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</si>
  <si>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</si>
  <si>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</si>
  <si>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</si>
  <si>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</si>
  <si>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</si>
  <si>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</si>
  <si>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</si>
  <si>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</si>
  <si>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</si>
  <si>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</si>
  <si>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</si>
  <si>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</si>
  <si>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</si>
  <si>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</si>
  <si>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</si>
  <si>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</si>
  <si>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</si>
  <si>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</si>
  <si>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</si>
  <si>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</si>
  <si>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</si>
  <si>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</si>
  <si>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</si>
  <si>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</si>
  <si>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</si>
  <si>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</si>
  <si>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</si>
  <si>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</si>
  <si>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</si>
  <si>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</si>
  <si>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</si>
  <si>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</si>
  <si>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</si>
  <si>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</si>
  <si>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</si>
  <si>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</si>
  <si>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</si>
  <si>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</si>
  <si>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</si>
  <si>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</si>
  <si>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</si>
  <si>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</si>
  <si>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</si>
  <si>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</si>
  <si>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</si>
  <si>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</si>
  <si>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</si>
  <si>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</si>
  <si>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</si>
  <si>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</si>
  <si>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</si>
  <si>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</si>
  <si>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</si>
  <si>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</si>
  <si>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</si>
  <si>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</si>
  <si>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</si>
  <si>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</si>
  <si>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</si>
  <si>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</si>
  <si>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</si>
  <si>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</si>
  <si>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</si>
  <si>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</si>
  <si>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</si>
  <si>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</si>
  <si>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</si>
  <si>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</si>
  <si>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</si>
  <si>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</si>
  <si>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</si>
  <si>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</si>
  <si>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</si>
  <si>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</si>
  <si>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</si>
  <si>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</si>
  <si>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</si>
  <si>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</si>
  <si>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</si>
  <si>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</si>
  <si>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</si>
  <si>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</si>
  <si>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</si>
  <si>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</si>
  <si>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</si>
  <si>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</si>
  <si>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</si>
  <si>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</si>
  <si>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</si>
  <si>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</si>
  <si>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</si>
  <si>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</si>
  <si>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</si>
  <si>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</si>
  <si>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</si>
  <si>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</si>
  <si>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</si>
  <si>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</si>
  <si>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</si>
  <si>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</si>
  <si>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</si>
  <si>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</si>
  <si>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</si>
  <si>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</si>
  <si>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</si>
  <si>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</si>
  <si>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</si>
  <si>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</si>
  <si>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</si>
  <si>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</si>
  <si>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</si>
  <si>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</si>
  <si>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</si>
  <si>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</si>
  <si>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</si>
  <si>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</si>
  <si>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</si>
  <si>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</si>
  <si>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</si>
  <si>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</si>
  <si>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</si>
  <si>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</si>
  <si>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</si>
  <si>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</si>
  <si>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</si>
  <si>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</si>
  <si>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</si>
  <si>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</si>
  <si>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</si>
  <si>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</si>
  <si>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</si>
  <si>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</si>
  <si>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</si>
  <si>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</si>
  <si>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</si>
  <si>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</si>
  <si>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</si>
  <si>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</si>
  <si>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</si>
  <si>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</si>
  <si>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</si>
  <si>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</si>
  <si>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</si>
  <si>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</si>
  <si>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</si>
  <si>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</si>
  <si>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</si>
  <si>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</si>
  <si>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</si>
  <si>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</si>
  <si>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</si>
  <si>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</si>
  <si>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</si>
  <si>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</si>
  <si>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</si>
  <si>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</si>
  <si>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</si>
  <si>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</si>
  <si>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</si>
  <si>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</si>
  <si>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</si>
  <si>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</si>
  <si>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</si>
  <si>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</si>
  <si>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</si>
  <si>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</si>
  <si>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</si>
  <si>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</si>
  <si>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</si>
  <si>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</si>
  <si>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</si>
  <si>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</si>
  <si>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</si>
  <si>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</si>
  <si>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</si>
  <si>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</si>
  <si>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</si>
  <si>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</si>
  <si>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</si>
  <si>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</si>
  <si>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</si>
  <si>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</si>
  <si>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</si>
  <si>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</si>
  <si>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</si>
  <si>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</si>
  <si>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</si>
  <si>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</si>
  <si>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</si>
  <si>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</si>
  <si>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</si>
  <si>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</si>
  <si>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</si>
  <si>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</si>
  <si>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</si>
  <si>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</si>
  <si>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</si>
  <si>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</si>
  <si>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</si>
  <si>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</si>
  <si>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</si>
  <si>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</si>
  <si>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</si>
  <si>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</si>
  <si>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</si>
  <si>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</si>
  <si>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</si>
  <si>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</si>
  <si>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</si>
  <si>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</si>
  <si>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</si>
  <si>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</si>
  <si>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</si>
  <si>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</si>
  <si>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</si>
  <si>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</si>
  <si>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</si>
  <si>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</si>
  <si>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</si>
  <si>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</si>
  <si>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</si>
  <si>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</si>
  <si>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</si>
  <si>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</si>
  <si>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</si>
  <si>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</si>
  <si>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</si>
  <si>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</si>
  <si>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</si>
  <si>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</si>
  <si>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</si>
  <si>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</si>
  <si>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</si>
  <si>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</si>
  <si>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</si>
  <si>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</si>
  <si>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</si>
  <si>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</si>
  <si>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</si>
  <si>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</si>
  <si>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</si>
  <si>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</si>
  <si>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</si>
  <si>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</si>
  <si>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</si>
  <si>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</si>
  <si>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</si>
  <si>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</si>
  <si>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</si>
  <si>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</si>
  <si>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</si>
  <si>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</si>
  <si>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</si>
  <si>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</si>
  <si>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</si>
  <si>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</si>
  <si>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</si>
  <si>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</si>
  <si>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</si>
  <si>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</si>
  <si>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</si>
  <si>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</si>
  <si>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</si>
  <si>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</si>
  <si>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</si>
  <si>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</si>
  <si>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</si>
  <si>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</si>
  <si>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</si>
  <si>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</si>
  <si>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</si>
  <si>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</si>
  <si>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</si>
  <si>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</si>
  <si>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</si>
  <si>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</si>
  <si>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</si>
  <si>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</si>
  <si>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</si>
  <si>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</si>
  <si>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</si>
  <si>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</si>
  <si>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</si>
  <si>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</si>
  <si>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</si>
  <si>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</si>
  <si>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</si>
  <si>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</si>
  <si>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</si>
  <si>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</si>
  <si>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</si>
  <si>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</si>
  <si>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</si>
  <si>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</si>
  <si>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</si>
  <si>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</si>
  <si>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</si>
  <si>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</si>
  <si>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</si>
  <si>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</si>
  <si>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</si>
  <si>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</si>
  <si>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</si>
  <si>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</si>
  <si>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</si>
  <si>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</si>
  <si>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</si>
  <si>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</si>
  <si>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</si>
  <si>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</si>
  <si>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</si>
  <si>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</si>
  <si>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</si>
  <si>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</si>
  <si>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</si>
  <si>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</si>
  <si>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</si>
  <si>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</si>
  <si>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</si>
  <si>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</si>
  <si>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</si>
  <si>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</si>
  <si>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</si>
  <si>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</si>
  <si>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</si>
  <si>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</si>
  <si>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</si>
  <si>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</si>
  <si>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</si>
  <si>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</si>
  <si>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</si>
  <si>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</si>
  <si>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</si>
  <si>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</si>
  <si>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</si>
  <si>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</si>
  <si>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</si>
  <si>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</si>
  <si>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</si>
  <si>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</si>
  <si>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</si>
  <si>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</si>
  <si>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</si>
  <si>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</si>
  <si>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</si>
  <si>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</si>
  <si>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</si>
  <si>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</si>
  <si>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</si>
  <si>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</si>
  <si>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</si>
  <si>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</si>
  <si>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</si>
  <si>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</si>
  <si>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</si>
  <si>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</si>
  <si>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</si>
  <si>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</si>
  <si>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</si>
  <si>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</si>
  <si>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</si>
  <si>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</si>
  <si>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</si>
  <si>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</si>
  <si>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</si>
  <si>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</si>
  <si>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</si>
  <si>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</si>
  <si>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</si>
  <si>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</si>
  <si>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</si>
  <si>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</si>
  <si>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</si>
  <si>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</si>
  <si>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</si>
  <si>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</si>
  <si>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</si>
  <si>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</si>
  <si>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</si>
  <si>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</si>
  <si>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</si>
  <si>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</si>
  <si>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</si>
  <si>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</si>
  <si>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</si>
  <si>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</si>
  <si>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</si>
  <si>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</si>
  <si>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</si>
  <si>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</si>
  <si>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</si>
  <si>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</si>
  <si>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</si>
  <si>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</si>
  <si>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</si>
  <si>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</si>
  <si>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</si>
  <si>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</si>
  <si>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</si>
  <si>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</si>
  <si>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</si>
  <si>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</si>
  <si>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</si>
  <si>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</si>
  <si>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</si>
  <si>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</si>
  <si>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</si>
  <si>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</si>
  <si>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</si>
  <si>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</si>
  <si>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</si>
  <si>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</si>
  <si>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</si>
  <si>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</si>
  <si>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</si>
  <si>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</si>
  <si>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</si>
  <si>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</si>
  <si>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</si>
  <si>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</si>
  <si>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</si>
  <si>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</si>
  <si>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</si>
  <si>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</si>
  <si>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</si>
  <si>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</si>
  <si>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</si>
  <si>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</si>
  <si>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</si>
  <si>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</si>
  <si>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</si>
  <si>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</si>
  <si>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</si>
  <si>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</si>
  <si>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</si>
  <si>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</si>
  <si>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</si>
  <si>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</si>
  <si>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</si>
  <si>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</si>
  <si>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</si>
  <si>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</si>
  <si>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</si>
  <si>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</si>
  <si>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</si>
  <si>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</si>
  <si>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</si>
  <si>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</si>
  <si>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</si>
  <si>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</si>
  <si>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</si>
  <si>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</si>
  <si>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</si>
  <si>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</si>
  <si>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</si>
  <si>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</si>
  <si>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</si>
  <si>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</si>
  <si>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</si>
  <si>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</si>
  <si>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</si>
  <si>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</si>
  <si>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</si>
  <si>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</si>
  <si>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</si>
  <si>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</si>
  <si>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</si>
  <si>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</si>
  <si>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</si>
  <si>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</si>
  <si>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</si>
  <si>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</si>
  <si>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</si>
  <si>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</si>
  <si>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</si>
  <si>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</si>
  <si>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</si>
  <si>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</si>
  <si>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</si>
  <si>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</si>
  <si>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</si>
  <si>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</si>
  <si>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</si>
  <si>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</si>
  <si>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</si>
  <si>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</si>
  <si>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</si>
  <si>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</si>
  <si>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</si>
  <si>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</si>
  <si>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</si>
  <si>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</si>
  <si>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</si>
  <si>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</si>
  <si>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</si>
  <si>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</si>
  <si>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</si>
  <si>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</si>
  <si>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</si>
  <si>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</si>
  <si>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</si>
  <si>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</si>
  <si>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</si>
  <si>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</si>
  <si>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</si>
  <si>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</si>
  <si>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</si>
  <si>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</si>
  <si>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</si>
  <si>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</si>
  <si>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</si>
  <si>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</si>
  <si>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</si>
  <si>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</si>
  <si>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</si>
  <si>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</si>
  <si>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</si>
  <si>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</si>
  <si>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</si>
  <si>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</si>
  <si>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</si>
  <si>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</si>
  <si>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</si>
  <si>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</si>
  <si>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</si>
  <si>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</si>
  <si>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</si>
  <si>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</si>
  <si>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</si>
  <si>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</si>
  <si>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</si>
  <si>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</si>
  <si>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</si>
  <si>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</si>
  <si>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</si>
  <si>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</si>
  <si>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</si>
  <si>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</si>
  <si>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</si>
  <si>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</si>
  <si>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</si>
  <si>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</si>
  <si>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</si>
  <si>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</si>
  <si>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</si>
  <si>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</si>
  <si>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</si>
  <si>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</si>
  <si>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</si>
  <si>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</si>
  <si>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</si>
  <si>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</si>
  <si>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</si>
  <si>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</si>
  <si>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</si>
  <si>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</si>
  <si>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</si>
  <si>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</si>
  <si>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</si>
  <si>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</si>
  <si>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</si>
  <si>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</si>
  <si>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</si>
  <si>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</si>
  <si>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</si>
  <si>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</si>
  <si>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</si>
  <si>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</si>
  <si>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</si>
  <si>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</si>
  <si>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</si>
  <si>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</si>
  <si>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</si>
  <si>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</si>
  <si>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</si>
  <si>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</si>
  <si>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</si>
  <si>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</si>
  <si>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</si>
  <si>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</si>
  <si>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</si>
  <si>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</si>
  <si>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</si>
  <si>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</si>
  <si>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</si>
  <si>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</si>
  <si>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</si>
  <si>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</si>
  <si>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</si>
  <si>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</si>
  <si>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</si>
  <si>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</si>
  <si>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</si>
  <si>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</si>
  <si>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</si>
  <si>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</si>
  <si>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</si>
  <si>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</si>
  <si>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</si>
  <si>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</si>
  <si>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</si>
  <si>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</si>
  <si>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</si>
  <si>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</si>
  <si>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</si>
  <si>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</si>
  <si>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</si>
  <si>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</si>
  <si>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</si>
  <si>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</si>
  <si>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</si>
  <si>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</si>
  <si>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</si>
  <si>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</si>
  <si>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</si>
  <si>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</si>
  <si>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</si>
  <si>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</si>
  <si>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</si>
  <si>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</si>
  <si>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</si>
  <si>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</si>
  <si>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</si>
  <si>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</si>
  <si>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</si>
  <si>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</si>
  <si>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</si>
  <si>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</si>
  <si>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</si>
  <si>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</si>
  <si>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</si>
  <si>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</si>
  <si>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</si>
  <si>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</si>
  <si>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</si>
  <si>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</si>
  <si>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</si>
  <si>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</si>
  <si>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</si>
  <si>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</si>
  <si>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</si>
  <si>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</si>
  <si>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</si>
  <si>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</si>
  <si>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</si>
  <si>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</si>
  <si>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</si>
  <si>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</si>
  <si>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</si>
  <si>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</si>
  <si>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</si>
  <si>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</si>
  <si>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</si>
  <si>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</si>
  <si>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</si>
  <si>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</si>
  <si>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</si>
  <si>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</si>
  <si>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</si>
  <si>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</si>
  <si>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</si>
  <si>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</si>
  <si>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</si>
  <si>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</si>
  <si>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</si>
  <si>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</si>
  <si>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</si>
  <si>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</si>
  <si>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</si>
  <si>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</si>
  <si>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</si>
  <si>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</si>
  <si>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</si>
  <si>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</si>
  <si>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</si>
  <si>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</si>
  <si>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</si>
  <si>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</si>
  <si>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</si>
  <si>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</si>
  <si>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</si>
  <si>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</si>
  <si>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</si>
  <si>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</si>
  <si>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</si>
  <si>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</si>
  <si>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</si>
  <si>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</si>
  <si>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</si>
  <si>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</si>
  <si>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</si>
  <si>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</si>
  <si>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</si>
  <si>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</si>
  <si>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</si>
  <si>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</si>
  <si>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</si>
  <si>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</si>
  <si>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</si>
  <si>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</si>
  <si>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</si>
  <si>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</si>
  <si>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</si>
  <si>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</si>
  <si>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</si>
  <si>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</si>
  <si>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</si>
  <si>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</si>
  <si>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</si>
  <si>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</si>
  <si>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</si>
  <si>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</si>
  <si>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</si>
  <si>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</si>
  <si>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</si>
  <si>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</si>
  <si>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</si>
  <si>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</si>
  <si>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</si>
  <si>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</si>
  <si>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</si>
  <si>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</si>
  <si>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</si>
  <si>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</si>
  <si>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</si>
  <si>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</si>
  <si>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</si>
  <si>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</si>
  <si>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</si>
  <si>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</si>
  <si>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</si>
  <si>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</si>
  <si>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</si>
  <si>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</si>
  <si>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</si>
  <si>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</si>
  <si>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</si>
  <si>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</si>
  <si>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</si>
  <si>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</si>
  <si>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</si>
  <si>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</si>
  <si>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</si>
  <si>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</si>
  <si>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</si>
  <si>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</si>
  <si>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</si>
  <si>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</si>
  <si>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</si>
  <si>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</si>
  <si>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</si>
  <si>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</si>
  <si>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</si>
  <si>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</si>
  <si>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</si>
  <si>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</si>
  <si>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</si>
  <si>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</si>
  <si>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</si>
  <si>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</si>
  <si>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</si>
  <si>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</si>
  <si>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</si>
  <si>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</si>
  <si>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</si>
  <si>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</si>
  <si>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</si>
  <si>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</si>
  <si>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</si>
  <si>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</si>
  <si>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</si>
  <si>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</si>
  <si>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</si>
  <si>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</si>
  <si>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</si>
  <si>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</si>
  <si>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</si>
  <si>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</si>
  <si>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</si>
  <si>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</si>
  <si>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</si>
  <si>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</si>
  <si>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</si>
  <si>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</si>
  <si>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</si>
  <si>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</si>
  <si>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</si>
  <si>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</si>
  <si>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</si>
  <si>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</si>
  <si>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</si>
  <si>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</si>
  <si>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</si>
  <si>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</si>
  <si>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</si>
  <si>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</si>
  <si>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</si>
  <si>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</si>
  <si>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</si>
  <si>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</si>
  <si>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</si>
  <si>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</si>
  <si>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</si>
  <si>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</si>
  <si>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</si>
  <si>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</si>
  <si>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</si>
  <si>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</si>
  <si>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</si>
  <si>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</si>
  <si>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</si>
  <si>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</si>
  <si>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</si>
  <si>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</si>
  <si>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</si>
  <si>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</si>
  <si>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</si>
  <si>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</si>
  <si>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</si>
  <si>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</si>
  <si>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</si>
  <si>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</si>
  <si>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</si>
  <si>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</si>
  <si>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</si>
  <si>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</si>
  <si>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</si>
  <si>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</si>
  <si>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</si>
  <si>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</si>
  <si>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</si>
  <si>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</si>
  <si>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</si>
  <si>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</si>
  <si>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</si>
  <si>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</si>
  <si>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</si>
  <si>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</si>
  <si>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</si>
  <si>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</si>
  <si>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</si>
  <si>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</si>
  <si>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</si>
  <si>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</si>
  <si>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</si>
  <si>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</si>
  <si>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</si>
  <si>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</si>
  <si>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</si>
  <si>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</si>
  <si>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</si>
  <si>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</si>
  <si>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</si>
  <si>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</si>
  <si>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</si>
  <si>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</si>
  <si>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</si>
  <si>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</si>
  <si>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</si>
  <si>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</si>
  <si>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</si>
  <si>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</si>
  <si>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</si>
  <si>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</si>
  <si>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</si>
  <si>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</si>
  <si>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</si>
  <si>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</si>
  <si>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</si>
  <si>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</si>
  <si>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</si>
  <si>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</si>
  <si>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</si>
  <si>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</si>
  <si>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</si>
  <si>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</si>
  <si>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</si>
  <si>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</si>
  <si>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</si>
  <si>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</si>
  <si>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</si>
  <si>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</si>
  <si>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</si>
  <si>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</si>
  <si>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</si>
  <si>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</si>
  <si>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</si>
  <si>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</si>
  <si>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</si>
  <si>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</si>
  <si>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</si>
  <si>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</si>
  <si>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</si>
  <si>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</si>
  <si>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</si>
  <si>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</si>
  <si>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</si>
  <si>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</si>
  <si>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</si>
  <si>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</si>
  <si>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</si>
  <si>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</si>
  <si>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</si>
  <si>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</si>
  <si>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</si>
  <si>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</si>
  <si>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</si>
  <si>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</si>
  <si>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</si>
  <si>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</si>
  <si>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</si>
  <si>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</si>
  <si>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</si>
  <si>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</si>
  <si>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</si>
  <si>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</si>
  <si>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</si>
  <si>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</si>
  <si>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</si>
  <si>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</si>
  <si>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</si>
  <si>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</si>
  <si>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</si>
  <si>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</si>
  <si>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</si>
  <si>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</si>
  <si>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</si>
  <si>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</si>
  <si>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</si>
  <si>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</si>
  <si>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</si>
  <si>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</si>
  <si>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</si>
  <si>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</si>
  <si>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</si>
  <si>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</si>
  <si>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</si>
  <si>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</si>
  <si>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</si>
  <si>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</si>
  <si>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</si>
  <si>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</si>
  <si>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</si>
  <si>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</si>
  <si>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</si>
  <si>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</si>
  <si>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</si>
  <si>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</si>
  <si>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</si>
  <si>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</si>
  <si>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</si>
  <si>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</si>
  <si>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</si>
  <si>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</si>
  <si>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</si>
  <si>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</si>
  <si>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</si>
  <si>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</si>
  <si>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</si>
  <si>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</si>
  <si>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</si>
  <si>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</si>
  <si>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</si>
  <si>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</si>
  <si>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</si>
  <si>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</si>
  <si>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</si>
  <si>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</si>
  <si>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</si>
  <si>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</si>
  <si>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</si>
  <si>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</si>
  <si>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</si>
  <si>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</si>
  <si>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</si>
  <si>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</si>
  <si>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</si>
  <si>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</si>
  <si>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</si>
  <si>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</si>
  <si>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</si>
  <si>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</si>
  <si>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</si>
  <si>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</si>
  <si>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</si>
  <si>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</si>
  <si>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</si>
  <si>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</si>
  <si>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</si>
  <si>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</si>
  <si>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</si>
  <si>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</si>
  <si>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</si>
  <si>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</si>
  <si>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</si>
  <si>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</si>
  <si>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</si>
  <si>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</si>
  <si>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</si>
  <si>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</si>
  <si>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</si>
  <si>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</si>
  <si>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</si>
  <si>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</si>
  <si>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</si>
  <si>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</si>
  <si>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</si>
  <si>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</si>
  <si>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</si>
  <si>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</si>
  <si>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</si>
  <si>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</si>
  <si>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</si>
  <si>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</si>
  <si>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</si>
  <si>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</si>
  <si>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</si>
  <si>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</si>
  <si>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</si>
  <si>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</si>
  <si>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</si>
  <si>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</si>
  <si>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</si>
  <si>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</si>
  <si>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</si>
  <si>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</si>
  <si>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</si>
  <si>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</si>
  <si>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</si>
  <si>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</si>
  <si>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</si>
  <si>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</si>
  <si>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</si>
  <si>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</si>
  <si>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</si>
  <si>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</si>
  <si>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</si>
  <si>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</si>
  <si>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</si>
  <si>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</si>
  <si>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</si>
  <si>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</si>
  <si>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</si>
  <si>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</si>
  <si>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</si>
  <si>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</si>
  <si>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</si>
  <si>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</si>
  <si>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</si>
  <si>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</si>
  <si>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</si>
  <si>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</si>
  <si>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</si>
  <si>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</si>
  <si>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</si>
  <si>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</si>
  <si>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</si>
  <si>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</si>
  <si>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</si>
  <si>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</si>
  <si>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</si>
  <si>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</si>
  <si>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</si>
  <si>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</si>
  <si>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</si>
  <si>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</si>
  <si>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</si>
  <si>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</si>
  <si>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</si>
  <si>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</si>
  <si>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</si>
  <si>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</si>
  <si>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</si>
  <si>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</si>
  <si>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</si>
  <si>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</si>
  <si>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</si>
  <si>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</si>
  <si>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</si>
  <si>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</si>
  <si>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</si>
  <si>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</si>
  <si>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</si>
  <si>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</si>
  <si>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</si>
  <si>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</si>
  <si>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</si>
  <si>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</si>
  <si>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</si>
  <si>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</si>
  <si>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</si>
  <si>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</si>
  <si>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</si>
  <si>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</si>
  <si>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</si>
  <si>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</si>
  <si>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</si>
  <si>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</si>
  <si>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</si>
  <si>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</si>
  <si>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</si>
  <si>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</si>
  <si>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</si>
  <si>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</si>
  <si>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</si>
  <si>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</si>
  <si>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</si>
  <si>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</si>
  <si>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</si>
  <si>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</si>
  <si>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</si>
  <si>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</si>
  <si>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</si>
  <si>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</si>
  <si>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</si>
  <si>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</si>
  <si>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</si>
  <si>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</si>
  <si>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</si>
  <si>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</si>
  <si>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</si>
  <si>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</si>
  <si>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</si>
  <si>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</si>
  <si>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</si>
  <si>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</si>
  <si>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</si>
  <si>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</si>
  <si>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</si>
  <si>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</si>
  <si>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</si>
  <si>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</si>
  <si>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</si>
  <si>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</si>
  <si>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</si>
  <si>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</si>
  <si>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</si>
  <si>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</si>
  <si>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</si>
  <si>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</si>
  <si>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</si>
  <si>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</si>
  <si>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</si>
  <si>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</si>
  <si>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</si>
  <si>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</si>
  <si>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</si>
  <si>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</si>
  <si>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</si>
  <si>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</si>
  <si>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</si>
  <si>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</si>
  <si>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</si>
  <si>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</si>
  <si>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</si>
  <si>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</si>
  <si>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</si>
  <si>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</si>
  <si>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</si>
  <si>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</si>
  <si>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</si>
  <si>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</si>
  <si>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</si>
  <si>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</si>
  <si>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</si>
  <si>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</si>
  <si>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</si>
  <si>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</si>
  <si>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</si>
  <si>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</si>
  <si>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</si>
  <si>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</si>
  <si>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</si>
  <si>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</si>
  <si>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</si>
  <si>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</si>
  <si>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</si>
  <si>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</si>
  <si>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</si>
  <si>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</si>
  <si>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</si>
  <si>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</si>
  <si>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</si>
  <si>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</si>
  <si>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</si>
  <si>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</si>
  <si>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</si>
  <si>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</si>
  <si>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</si>
  <si>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</si>
  <si>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</si>
  <si>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</si>
  <si>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</si>
  <si>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</si>
  <si>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</si>
  <si>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</si>
  <si>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</si>
  <si>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</si>
  <si>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</si>
  <si>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</si>
  <si>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</si>
  <si>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</si>
  <si>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</si>
  <si>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</si>
  <si>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</si>
  <si>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</si>
  <si>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</si>
  <si>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</si>
  <si>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</si>
  <si>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</si>
  <si>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</si>
  <si>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</si>
  <si>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</si>
  <si>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</si>
  <si>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</si>
  <si>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</si>
  <si>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</si>
  <si>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</si>
  <si>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</si>
  <si>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</si>
  <si>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</si>
  <si>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</si>
  <si>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</si>
  <si>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</si>
  <si>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</si>
  <si>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</si>
  <si>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</si>
  <si>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</si>
  <si>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</si>
  <si>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</si>
  <si>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</si>
  <si>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</si>
  <si>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</si>
  <si>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</si>
  <si>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</si>
  <si>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</si>
  <si>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</si>
  <si>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</si>
  <si>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</si>
  <si>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</si>
  <si>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</si>
  <si>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</si>
  <si>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</si>
  <si>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</si>
  <si>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</si>
  <si>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</si>
  <si>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</si>
  <si>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</si>
  <si>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</si>
  <si>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</si>
  <si>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</si>
  <si>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</si>
  <si>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</si>
  <si>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</si>
  <si>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</si>
  <si>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</si>
  <si>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</si>
  <si>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</si>
  <si>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</si>
  <si>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</si>
  <si>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</si>
  <si>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</si>
  <si>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</si>
  <si>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</si>
  <si>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</si>
  <si>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</si>
  <si>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</si>
  <si>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</si>
  <si>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</si>
  <si>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</si>
  <si>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</si>
  <si>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</si>
  <si>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</si>
  <si>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</si>
  <si>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</si>
  <si>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</si>
  <si>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</si>
  <si>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</si>
  <si>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</si>
  <si>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</si>
  <si>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</si>
  <si>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</si>
  <si>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</si>
  <si>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</si>
  <si>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</si>
  <si>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</si>
  <si>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</si>
  <si>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</si>
  <si>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</si>
  <si>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</si>
  <si>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</si>
  <si>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</si>
  <si>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</si>
  <si>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</si>
  <si>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</si>
  <si>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</si>
  <si>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</si>
  <si>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</si>
  <si>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</si>
  <si>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</si>
  <si>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</si>
  <si>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</si>
  <si>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</si>
  <si>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</si>
  <si>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</si>
  <si>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</si>
  <si>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</si>
  <si>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</si>
  <si>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</si>
  <si>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</si>
  <si>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</si>
  <si>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</si>
  <si>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</si>
  <si>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</si>
  <si>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</si>
  <si>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</si>
  <si>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</si>
  <si>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</si>
  <si>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</si>
  <si>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</si>
  <si>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</si>
  <si>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</si>
  <si>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</si>
  <si>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</si>
  <si>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</si>
  <si>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</si>
  <si>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</si>
  <si>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</si>
  <si>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</si>
  <si>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</si>
  <si>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</si>
  <si>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</si>
  <si>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</si>
  <si>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</si>
  <si>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</si>
  <si>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</si>
  <si>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</si>
  <si>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</si>
  <si>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</si>
  <si>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</si>
  <si>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</si>
  <si>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</si>
  <si>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</si>
  <si>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</si>
  <si>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</si>
  <si>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</si>
  <si>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</si>
  <si>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</si>
  <si>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</si>
  <si>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</si>
  <si>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</si>
  <si>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</si>
  <si>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</si>
  <si>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</si>
  <si>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</si>
  <si>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</si>
  <si>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</si>
  <si>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</si>
  <si>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</si>
  <si>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</si>
  <si>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</si>
  <si>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</si>
  <si>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</si>
  <si>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</si>
  <si>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</si>
  <si>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</si>
  <si>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</si>
  <si>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</si>
  <si>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</si>
  <si>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</si>
  <si>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</si>
  <si>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</si>
  <si>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</si>
  <si>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</si>
  <si>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</si>
  <si>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</si>
  <si>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</si>
  <si>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</si>
  <si>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</si>
  <si>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</si>
  <si>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</si>
  <si>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</si>
  <si>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</si>
  <si>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</si>
  <si>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</si>
  <si>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</si>
  <si>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</si>
  <si>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</si>
  <si>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</si>
  <si>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</si>
  <si>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</si>
  <si>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</si>
  <si>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</si>
  <si>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</si>
  <si>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</si>
  <si>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</si>
  <si>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</si>
  <si>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</si>
  <si>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</si>
  <si>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</si>
  <si>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</si>
  <si>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</si>
  <si>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</si>
  <si>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</si>
  <si>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</si>
  <si>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</si>
  <si>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</si>
  <si>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</si>
  <si>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</si>
  <si>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</si>
  <si>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</si>
  <si>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</si>
  <si>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</si>
  <si>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</si>
  <si>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</si>
  <si>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</si>
  <si>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</si>
  <si>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</si>
  <si>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</si>
  <si>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</si>
  <si>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</si>
  <si>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</si>
  <si>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</si>
  <si>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</si>
  <si>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</si>
  <si>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</si>
  <si>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</si>
  <si>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</si>
  <si>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</si>
  <si>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</si>
  <si>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</si>
  <si>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</si>
  <si>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</si>
  <si>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</si>
  <si>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</si>
  <si>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</si>
  <si>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</si>
  <si>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</si>
  <si>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</si>
  <si>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</si>
  <si>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</si>
  <si>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</si>
  <si>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</si>
  <si>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</si>
  <si>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</si>
  <si>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</si>
  <si>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</si>
  <si>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</si>
  <si>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</si>
  <si>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</si>
  <si>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</si>
  <si>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</si>
  <si>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</si>
  <si>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</si>
  <si>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</si>
  <si>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</si>
  <si>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</si>
  <si>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</si>
  <si>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</si>
  <si>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</si>
  <si>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</si>
  <si>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</si>
  <si>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</si>
  <si>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</si>
  <si>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</si>
  <si>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</si>
  <si>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</si>
  <si>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</si>
  <si>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</si>
  <si>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</si>
  <si>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</si>
  <si>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</si>
  <si>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</si>
  <si>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</si>
  <si>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</si>
  <si>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</si>
  <si>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</si>
  <si>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</si>
  <si>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</si>
  <si>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</si>
  <si>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</si>
  <si>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</si>
  <si>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</si>
  <si>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</si>
  <si>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</si>
  <si>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</si>
  <si>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</si>
  <si>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</si>
  <si>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</si>
  <si>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</si>
  <si>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</si>
  <si>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</si>
  <si>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</si>
  <si>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</si>
  <si>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</si>
  <si>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</si>
  <si>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</si>
  <si>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</si>
  <si>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</si>
  <si>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</si>
  <si>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</si>
  <si>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</si>
  <si>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</si>
  <si>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</si>
  <si>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</si>
  <si>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</si>
  <si>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</si>
  <si>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</si>
  <si>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</si>
  <si>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</si>
  <si>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</si>
  <si>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</si>
  <si>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</si>
  <si>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</si>
  <si>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</si>
  <si>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</si>
  <si>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</si>
  <si>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</si>
  <si>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</si>
  <si>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</si>
  <si>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</si>
  <si>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</si>
  <si>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</si>
  <si>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</si>
  <si>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</si>
  <si>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</si>
  <si>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</si>
  <si>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</si>
  <si>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</si>
  <si>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</si>
  <si>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</si>
  <si>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</si>
  <si>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</si>
  <si>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</si>
  <si>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</si>
  <si>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</si>
  <si>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</si>
  <si>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</si>
  <si>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</si>
  <si>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</si>
  <si>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</si>
  <si>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</si>
  <si>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</si>
  <si>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</si>
  <si>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</si>
  <si>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</si>
  <si>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</si>
  <si>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</si>
  <si>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</si>
  <si>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</si>
  <si>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</si>
  <si>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</si>
  <si>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</si>
  <si>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</si>
  <si>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</si>
  <si>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</si>
  <si>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</si>
  <si>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</si>
  <si>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</si>
  <si>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</si>
  <si>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</si>
  <si>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</si>
  <si>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</si>
  <si>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</si>
  <si>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</si>
  <si>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</si>
  <si>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</si>
  <si>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</si>
  <si>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</si>
  <si>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</si>
  <si>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</si>
  <si>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</si>
  <si>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</si>
  <si>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</si>
  <si>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</si>
  <si>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</si>
  <si>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</si>
  <si>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</si>
  <si>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</si>
  <si>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</si>
  <si>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</si>
  <si>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</si>
  <si>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</si>
  <si>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</si>
  <si>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</si>
  <si>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</si>
  <si>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</si>
  <si>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</si>
  <si>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</si>
  <si>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</si>
  <si>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</si>
  <si>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</si>
  <si>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</si>
  <si>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</si>
  <si>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</si>
  <si>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</si>
  <si>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</si>
  <si>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</si>
  <si>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</si>
  <si>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</si>
  <si>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</si>
  <si>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</si>
  <si>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</si>
  <si>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</si>
  <si>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</si>
  <si>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</si>
  <si>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</si>
  <si>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</si>
  <si>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</si>
  <si>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</si>
  <si>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</si>
  <si>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</si>
  <si>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</si>
  <si>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</si>
  <si>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</si>
  <si>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</si>
  <si>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</si>
  <si>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</si>
  <si>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</si>
  <si>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</si>
  <si>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</si>
  <si>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</si>
  <si>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</si>
  <si>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</si>
  <si>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</si>
  <si>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</si>
  <si>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</si>
  <si>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</si>
  <si>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</si>
  <si>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</si>
  <si>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</si>
  <si>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</si>
  <si>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</si>
  <si>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</si>
  <si>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</si>
  <si>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</si>
  <si>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</si>
  <si>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</si>
  <si>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</si>
  <si>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</si>
  <si>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</si>
  <si>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</si>
  <si>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</si>
  <si>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</si>
  <si>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</si>
  <si>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</si>
  <si>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</si>
  <si>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</si>
  <si>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</si>
  <si>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</si>
  <si>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</si>
  <si>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</si>
  <si>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</si>
  <si>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</si>
  <si>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</si>
  <si>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</si>
  <si>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</si>
  <si>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</si>
  <si>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</si>
  <si>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</si>
  <si>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</si>
  <si>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</si>
  <si>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</si>
  <si>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</si>
  <si>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</si>
  <si>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</si>
  <si>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</si>
  <si>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</si>
  <si>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</si>
  <si>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</si>
  <si>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</si>
  <si>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</si>
  <si>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</si>
  <si>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</si>
  <si>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</si>
  <si>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</si>
  <si>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</si>
  <si>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</si>
  <si>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</si>
  <si>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</si>
  <si>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</si>
  <si>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</si>
  <si>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</si>
  <si>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</si>
  <si>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</si>
  <si>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</si>
  <si>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</si>
  <si>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</si>
  <si>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</si>
  <si>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</si>
  <si>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</si>
  <si>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</si>
  <si>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</si>
  <si>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</si>
  <si>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</si>
  <si>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</si>
  <si>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</si>
  <si>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</si>
  <si>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</si>
  <si>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</si>
  <si>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</si>
  <si>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</si>
  <si>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</si>
  <si>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</si>
  <si>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</si>
  <si>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</si>
  <si>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</si>
  <si>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</si>
  <si>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</si>
  <si>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</si>
  <si>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</si>
  <si>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</si>
  <si>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</si>
  <si>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</si>
  <si>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</si>
  <si>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</si>
  <si>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</si>
  <si>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</si>
  <si>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</si>
  <si>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</si>
  <si>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</si>
  <si>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</si>
  <si>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</si>
  <si>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</si>
  <si>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</si>
  <si>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</si>
  <si>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</si>
  <si>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</si>
  <si>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</si>
  <si>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</si>
  <si>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</si>
  <si>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</si>
  <si>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</si>
  <si>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</si>
  <si>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</si>
  <si>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</si>
  <si>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</si>
  <si>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</si>
  <si>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</si>
  <si>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</si>
  <si>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</si>
  <si>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</si>
  <si>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</si>
  <si>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</si>
  <si>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</si>
  <si>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</si>
  <si>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</si>
  <si>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</si>
  <si>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</si>
  <si>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</si>
  <si>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</si>
  <si>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</si>
  <si>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</si>
  <si>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</si>
  <si>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</si>
  <si>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</si>
  <si>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</si>
  <si>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</si>
  <si>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</si>
  <si>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</si>
  <si>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</si>
  <si>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</si>
  <si>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</si>
  <si>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</si>
  <si>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</si>
  <si>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</si>
  <si>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</si>
  <si>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</si>
  <si>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</si>
  <si>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</si>
  <si>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</si>
  <si>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</si>
  <si>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</si>
  <si>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</si>
  <si>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</si>
  <si>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</si>
  <si>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</si>
  <si>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</si>
  <si>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</si>
  <si>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</si>
  <si>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</si>
  <si>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</si>
  <si>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</si>
  <si>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</si>
  <si>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</si>
  <si>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</si>
  <si>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</si>
  <si>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</si>
  <si>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</si>
  <si>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</si>
  <si>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</si>
  <si>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</si>
  <si>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</si>
  <si>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</si>
  <si>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</si>
  <si>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</si>
  <si>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</si>
  <si>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</si>
  <si>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</si>
  <si>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</si>
  <si>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</si>
  <si>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</si>
  <si>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</si>
  <si>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</si>
  <si>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</si>
  <si>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</si>
  <si>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</si>
  <si>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</si>
  <si>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</si>
  <si>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</si>
  <si>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</si>
  <si>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</si>
  <si>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</si>
  <si>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</si>
  <si>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</si>
  <si>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</si>
  <si>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</si>
  <si>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</si>
  <si>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</si>
  <si>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</si>
  <si>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</si>
  <si>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</si>
  <si>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</si>
  <si>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</si>
  <si>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</si>
  <si>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</si>
  <si>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</si>
  <si>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</si>
  <si>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</si>
  <si>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</si>
  <si>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</si>
  <si>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</si>
  <si>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</si>
  <si>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</si>
  <si>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</si>
  <si>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</si>
  <si>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</si>
  <si>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</si>
  <si>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</si>
  <si>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</si>
  <si>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</si>
  <si>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</si>
  <si>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</si>
  <si>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</si>
  <si>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</si>
  <si>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</si>
  <si>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</si>
  <si>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</si>
  <si>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</si>
  <si>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</si>
  <si>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</si>
  <si>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</si>
  <si>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</si>
  <si>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</si>
  <si>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</si>
  <si>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</si>
  <si>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</si>
  <si>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</si>
  <si>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</si>
  <si>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</si>
  <si>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</si>
  <si>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</si>
  <si>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</si>
  <si>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</si>
  <si>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</si>
  <si>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</si>
  <si>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</si>
  <si>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</si>
  <si>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</si>
  <si>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</si>
  <si>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</si>
  <si>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</si>
  <si>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</si>
  <si>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</si>
  <si>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</si>
  <si>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</si>
  <si>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</si>
  <si>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</si>
  <si>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</si>
  <si>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</si>
  <si>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</si>
  <si>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</si>
  <si>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</si>
  <si>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</si>
  <si>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</si>
  <si>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</si>
  <si>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</si>
  <si>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</si>
  <si>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</si>
  <si>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</si>
  <si>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</si>
  <si>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</si>
  <si>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</si>
  <si>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</si>
  <si>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</si>
  <si>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</si>
  <si>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</si>
  <si>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</si>
  <si>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</si>
  <si>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</si>
  <si>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</si>
  <si>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</si>
  <si>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</si>
  <si>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</si>
  <si>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</si>
  <si>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</si>
  <si>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</si>
  <si>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</si>
  <si>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</si>
  <si>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</si>
  <si>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</si>
  <si>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</si>
  <si>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</si>
  <si>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</si>
  <si>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</si>
  <si>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</si>
  <si>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</si>
  <si>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</si>
  <si>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</si>
  <si>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</si>
  <si>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</si>
  <si>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</si>
  <si>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</si>
  <si>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</si>
  <si>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</si>
  <si>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</si>
  <si>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</si>
  <si>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</si>
  <si>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</si>
  <si>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</si>
  <si>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</si>
  <si>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</si>
  <si>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</si>
  <si>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</si>
  <si>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</si>
  <si>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</si>
  <si>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</si>
  <si>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</si>
  <si>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</si>
  <si>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</si>
  <si>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</si>
  <si>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</si>
  <si>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</si>
  <si>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</si>
  <si>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</si>
  <si>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</si>
  <si>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</si>
  <si>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</si>
  <si>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</si>
  <si>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</si>
  <si>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</si>
  <si>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</si>
  <si>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</si>
  <si>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</si>
  <si>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</si>
  <si>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</si>
  <si>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</si>
  <si>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</si>
  <si>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</si>
  <si>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</si>
  <si>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</si>
  <si>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</si>
  <si>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</si>
  <si>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</si>
  <si>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</si>
  <si>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</si>
  <si>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</si>
  <si>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</si>
  <si>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</si>
  <si>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</si>
  <si>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</si>
  <si>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</si>
  <si>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</si>
  <si>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</si>
  <si>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</si>
  <si>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</si>
  <si>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</si>
  <si>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</si>
  <si>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</si>
  <si>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</si>
  <si>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</si>
  <si>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</si>
  <si>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</si>
  <si>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</si>
  <si>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</si>
  <si>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</si>
  <si>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</si>
  <si>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</si>
  <si>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</si>
  <si>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</si>
  <si>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</si>
  <si>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</si>
  <si>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</si>
  <si>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</si>
  <si>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</si>
  <si>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</si>
  <si>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</si>
  <si>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</si>
  <si>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</si>
  <si>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</si>
  <si>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</si>
  <si>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</si>
  <si>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</si>
  <si>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</si>
  <si>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</si>
  <si>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</si>
  <si>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</si>
  <si>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</si>
  <si>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</si>
  <si>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</si>
  <si>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</si>
  <si>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</si>
  <si>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</si>
  <si>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</si>
  <si>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</si>
  <si>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</si>
  <si>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</si>
  <si>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</si>
  <si>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</si>
  <si>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</si>
  <si>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</si>
  <si>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</si>
  <si>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</si>
  <si>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</si>
  <si>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</si>
  <si>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</si>
  <si>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</si>
  <si>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</si>
  <si>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</si>
  <si>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</si>
  <si>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</si>
  <si>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</si>
  <si>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</si>
  <si>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</si>
  <si>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</si>
  <si>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</si>
  <si>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</si>
  <si>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</si>
  <si>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</si>
  <si>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</si>
  <si>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</si>
  <si>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</si>
  <si>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</si>
  <si>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</si>
  <si>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</si>
  <si>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</si>
  <si>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</si>
  <si>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</si>
  <si>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</si>
  <si>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</si>
  <si>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</si>
  <si>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</si>
  <si>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</si>
  <si>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</si>
  <si>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</si>
  <si>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</si>
  <si>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</si>
  <si>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</si>
  <si>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</si>
  <si>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</si>
  <si>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</si>
  <si>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</si>
  <si>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</si>
  <si>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</si>
  <si>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</si>
  <si>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</si>
  <si>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</si>
  <si>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</si>
  <si>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</si>
  <si>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</si>
  <si>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</si>
  <si>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</si>
  <si>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</si>
  <si>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</si>
  <si>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</si>
  <si>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</si>
  <si>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</si>
  <si>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</si>
  <si>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</si>
  <si>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</si>
  <si>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</si>
  <si>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</si>
  <si>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</si>
  <si>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</si>
  <si>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</si>
  <si>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</si>
  <si>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</si>
  <si>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</si>
  <si>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</si>
  <si>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</si>
  <si>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</si>
  <si>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</si>
  <si>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</si>
  <si>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</si>
  <si>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</si>
  <si>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</si>
  <si>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</si>
  <si>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</si>
  <si>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</si>
  <si>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</si>
  <si>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</si>
  <si>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</si>
  <si>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</si>
  <si>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</si>
  <si>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</si>
  <si>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</si>
  <si>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</si>
  <si>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</si>
  <si>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</si>
  <si>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</si>
  <si>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</si>
  <si>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</si>
  <si>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</si>
  <si>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</si>
  <si>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</si>
  <si>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</si>
  <si>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</si>
  <si>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</si>
  <si>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</si>
  <si>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</si>
  <si>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</si>
  <si>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</si>
  <si>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</si>
  <si>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</si>
  <si>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</si>
  <si>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</si>
  <si>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</si>
  <si>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</si>
  <si>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</si>
  <si>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</si>
  <si>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</si>
  <si>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</si>
  <si>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</si>
  <si>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</si>
  <si>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</si>
  <si>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</si>
  <si>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</si>
  <si>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</si>
  <si>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</si>
  <si>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</si>
  <si>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</si>
  <si>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</si>
  <si>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</si>
  <si>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</si>
  <si>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</si>
  <si>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</si>
  <si>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</si>
  <si>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</si>
  <si>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</si>
  <si>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</si>
  <si>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</si>
  <si>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</si>
  <si>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</si>
  <si>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</si>
  <si>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</si>
  <si>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</si>
  <si>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</si>
  <si>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</si>
  <si>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</si>
  <si>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</si>
  <si>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</si>
  <si>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</si>
  <si>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</si>
  <si>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</si>
  <si>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</si>
  <si>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</si>
  <si>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</si>
  <si>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</si>
  <si>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</si>
  <si>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</si>
  <si>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</si>
  <si>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</si>
  <si>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</si>
  <si>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</si>
  <si>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</si>
  <si>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</si>
  <si>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</si>
  <si>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</si>
  <si>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</si>
  <si>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</si>
  <si>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</si>
  <si>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</si>
  <si>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</si>
  <si>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</si>
  <si>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</si>
  <si>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</si>
  <si>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</si>
  <si>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</si>
  <si>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</si>
  <si>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</si>
  <si>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</si>
  <si>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</si>
  <si>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</si>
  <si>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</si>
  <si>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</si>
  <si>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</si>
  <si>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</si>
  <si>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</si>
  <si>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</si>
  <si>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</si>
  <si>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</si>
  <si>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</si>
  <si>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</si>
  <si>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</si>
  <si>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</si>
  <si>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</si>
  <si>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</si>
  <si>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</si>
  <si>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</si>
  <si>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</si>
  <si>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</si>
  <si>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</si>
  <si>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</si>
  <si>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</si>
  <si>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</si>
  <si>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</si>
  <si>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</si>
  <si>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</si>
  <si>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</si>
  <si>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</si>
  <si>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</si>
  <si>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</si>
  <si>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</si>
  <si>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</si>
  <si>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</si>
  <si>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</si>
  <si>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</si>
  <si>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</si>
  <si>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</si>
  <si>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</si>
  <si>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</si>
  <si>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</si>
  <si>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</si>
  <si>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</si>
  <si>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</si>
  <si>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</si>
  <si>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</si>
  <si>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</si>
  <si>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</si>
  <si>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</si>
  <si>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</si>
  <si>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</si>
  <si>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</si>
  <si>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</si>
  <si>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</si>
  <si>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</si>
  <si>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</si>
  <si>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</si>
  <si>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</si>
  <si>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</si>
  <si>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</si>
  <si>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</si>
  <si>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</si>
  <si>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</si>
  <si>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</si>
  <si>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</si>
  <si>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</si>
  <si>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</si>
  <si>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</si>
  <si>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</si>
  <si>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</si>
  <si>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</si>
  <si>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</si>
  <si>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</si>
  <si>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</si>
  <si>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</si>
  <si>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</si>
  <si>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</si>
  <si>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</si>
  <si>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</si>
  <si>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</si>
  <si>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</si>
  <si>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</si>
  <si>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</si>
  <si>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</si>
  <si>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</si>
  <si>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</si>
  <si>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</si>
  <si>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</si>
  <si>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</si>
  <si>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</si>
  <si>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</si>
  <si>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</si>
  <si>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</si>
  <si>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</si>
  <si>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</si>
  <si>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</si>
  <si>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</si>
  <si>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</si>
  <si>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</si>
  <si>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</si>
  <si>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</si>
  <si>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</si>
  <si>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</si>
  <si>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</si>
  <si>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</si>
  <si>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</si>
  <si>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</si>
  <si>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</si>
  <si>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</si>
  <si>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</si>
  <si>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</si>
  <si>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</si>
  <si>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</si>
  <si>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</si>
  <si>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</si>
  <si>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</si>
  <si>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</si>
  <si>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</si>
  <si>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</si>
  <si>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</si>
  <si>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</si>
  <si>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</si>
  <si>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</si>
  <si>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</si>
  <si>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</si>
  <si>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</si>
  <si>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</si>
  <si>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</si>
  <si>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</si>
  <si>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</si>
  <si>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</si>
  <si>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</si>
  <si>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</si>
  <si>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</si>
  <si>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</si>
  <si>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</si>
  <si>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</si>
  <si>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</si>
  <si>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</si>
  <si>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</si>
  <si>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</si>
  <si>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</si>
  <si>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</si>
  <si>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</si>
  <si>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</si>
  <si>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</si>
  <si>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</si>
  <si>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</si>
  <si>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</si>
  <si>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</si>
  <si>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</si>
  <si>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</si>
  <si>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</si>
  <si>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</si>
  <si>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</si>
  <si>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</si>
  <si>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</si>
  <si>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</si>
  <si>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</si>
  <si>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</si>
  <si>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</si>
  <si>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</si>
  <si>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</si>
  <si>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</si>
  <si>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</si>
  <si>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</si>
  <si>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</si>
  <si>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</si>
  <si>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</si>
  <si>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</si>
  <si>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</si>
  <si>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</si>
  <si>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</si>
  <si>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</si>
  <si>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</si>
  <si>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</si>
  <si>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</si>
  <si>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</si>
  <si>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</si>
  <si>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</si>
  <si>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</si>
  <si>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</si>
  <si>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</si>
  <si>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</si>
  <si>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</si>
  <si>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</si>
  <si>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</si>
  <si>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</si>
  <si>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</si>
  <si>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</si>
  <si>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</si>
  <si>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</si>
  <si>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</si>
  <si>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</si>
  <si>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</si>
  <si>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</si>
  <si>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</si>
  <si>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</si>
  <si>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</si>
  <si>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</si>
  <si>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</si>
  <si>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</si>
  <si>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</si>
  <si>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</si>
  <si>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</si>
  <si>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</si>
  <si>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</si>
  <si>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</si>
  <si>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</si>
  <si>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</si>
  <si>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</si>
  <si>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</si>
  <si>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</si>
  <si>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</si>
  <si>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</si>
  <si>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</si>
  <si>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</si>
  <si>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</si>
  <si>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</si>
  <si>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</si>
  <si>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</si>
  <si>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</si>
  <si>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</si>
  <si>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</si>
  <si>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</si>
  <si>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</si>
  <si>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</si>
  <si>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</si>
  <si>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</si>
  <si>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</si>
  <si>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</si>
  <si>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</si>
  <si>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</si>
  <si>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</si>
  <si>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</si>
  <si>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</si>
  <si>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</si>
  <si>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</si>
  <si>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</si>
  <si>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</si>
  <si>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</si>
  <si>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</si>
  <si>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</si>
  <si>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</si>
  <si>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</si>
  <si>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</si>
  <si>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</si>
  <si>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</si>
  <si>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</si>
  <si>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</si>
  <si>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</si>
  <si>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</si>
  <si>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</si>
  <si>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</si>
  <si>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</si>
  <si>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</si>
  <si>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</si>
  <si>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</si>
  <si>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</si>
  <si>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</si>
  <si>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</si>
  <si>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</si>
  <si>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</si>
  <si>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</si>
  <si>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</si>
  <si>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</si>
  <si>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</si>
  <si>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</si>
  <si>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</si>
  <si>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</si>
  <si>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</si>
  <si>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</si>
  <si>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</si>
  <si>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</si>
  <si>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</si>
  <si>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</si>
  <si>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</si>
  <si>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</si>
  <si>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</si>
  <si>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</si>
  <si>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</si>
  <si>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</si>
  <si>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</si>
  <si>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</si>
  <si>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</si>
  <si>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</si>
  <si>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</si>
  <si>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</si>
  <si>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</si>
  <si>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</si>
  <si>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</si>
  <si>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</si>
  <si>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</si>
  <si>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</si>
  <si>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</si>
  <si>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</si>
  <si>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</si>
  <si>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</si>
  <si>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</si>
  <si>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</si>
  <si>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</si>
  <si>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</si>
  <si>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</si>
  <si>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</si>
  <si>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</si>
  <si>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</si>
  <si>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</si>
  <si>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</si>
  <si>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</si>
  <si>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</si>
  <si>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</si>
  <si>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</si>
  <si>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</si>
  <si>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</si>
  <si>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</si>
  <si>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</si>
  <si>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</si>
  <si>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</si>
  <si>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</si>
  <si>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</si>
  <si>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</si>
  <si>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</si>
  <si>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</si>
  <si>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</si>
  <si>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</si>
  <si>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</si>
  <si>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</si>
  <si>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</si>
  <si>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</si>
  <si>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</si>
  <si>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</si>
  <si>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</si>
  <si>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</si>
  <si>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</si>
  <si>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</si>
  <si>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</si>
  <si>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</si>
  <si>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</si>
  <si>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</si>
  <si>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</si>
  <si>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</si>
  <si>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</si>
  <si>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</si>
  <si>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</si>
  <si>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</si>
  <si>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</si>
  <si>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</si>
  <si>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</si>
  <si>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</si>
  <si>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</si>
  <si>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</si>
  <si>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</si>
  <si>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</si>
  <si>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</si>
  <si>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</si>
  <si>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</si>
  <si>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</si>
  <si>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</si>
  <si>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</si>
  <si>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</si>
  <si>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</si>
  <si>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</si>
  <si>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</si>
  <si>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</si>
  <si>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</si>
  <si>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</si>
  <si>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</si>
  <si>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</si>
  <si>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</si>
  <si>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</si>
  <si>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</si>
  <si>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</si>
  <si>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</si>
  <si>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</si>
  <si>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</si>
  <si>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</si>
  <si>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</si>
  <si>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</si>
  <si>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</si>
  <si>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</si>
  <si>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</si>
  <si>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</si>
  <si>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</si>
  <si>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</si>
  <si>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</si>
  <si>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</si>
  <si>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</si>
  <si>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</si>
  <si>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</si>
  <si>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</si>
  <si>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</si>
  <si>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</si>
  <si>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</si>
  <si>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</si>
  <si>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</si>
  <si>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</si>
  <si>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</si>
  <si>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</si>
  <si>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</si>
  <si>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</si>
  <si>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</si>
  <si>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</si>
  <si>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</si>
  <si>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</si>
  <si>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</si>
  <si>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</si>
  <si>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</si>
  <si>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</si>
  <si>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</si>
  <si>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</si>
  <si>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</si>
  <si>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</si>
  <si>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</si>
  <si>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</si>
  <si>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</si>
  <si>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</si>
  <si>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</si>
  <si>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</si>
  <si>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</si>
  <si>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</si>
  <si>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</si>
  <si>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</si>
  <si>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</si>
  <si>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</si>
  <si>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</si>
  <si>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</si>
  <si>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</si>
  <si>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</si>
  <si>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</si>
  <si>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</si>
  <si>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</si>
  <si>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</si>
  <si>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</si>
  <si>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</si>
  <si>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</si>
  <si>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</si>
  <si>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</si>
  <si>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</si>
  <si>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</si>
  <si>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</si>
  <si>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</si>
  <si>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</si>
  <si>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</si>
  <si>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</si>
  <si>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</si>
  <si>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</si>
  <si>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</si>
  <si>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</si>
  <si>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</si>
  <si>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</si>
  <si>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</si>
  <si>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</si>
  <si>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</si>
  <si>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</si>
  <si>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</si>
  <si>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</si>
  <si>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</si>
  <si>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</si>
  <si>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</si>
  <si>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</si>
  <si>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</si>
  <si>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</si>
  <si>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</si>
  <si>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</si>
  <si>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</si>
  <si>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</si>
  <si>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</si>
  <si>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</si>
  <si>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</si>
  <si>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</si>
  <si>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</si>
  <si>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</si>
  <si>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</si>
  <si>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</si>
  <si>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</si>
  <si>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</si>
  <si>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</si>
  <si>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</si>
  <si>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</si>
  <si>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</si>
  <si>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</si>
  <si>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</si>
  <si>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</si>
  <si>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</si>
  <si>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</si>
  <si>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</si>
  <si>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</si>
  <si>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</si>
  <si>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</si>
  <si>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</si>
  <si>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</si>
  <si>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</si>
  <si>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</si>
  <si>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</si>
  <si>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</si>
  <si>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</si>
  <si>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</si>
  <si>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</si>
  <si>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</si>
  <si>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</si>
  <si>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</si>
  <si>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</si>
  <si>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</si>
  <si>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</si>
  <si>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</si>
  <si>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</si>
  <si>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</si>
  <si>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</si>
  <si>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</si>
  <si>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</si>
  <si>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</si>
  <si>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</si>
  <si>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</si>
  <si>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</si>
  <si>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</si>
  <si>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</si>
  <si>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</si>
  <si>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</si>
  <si>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</si>
  <si>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</si>
  <si>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</si>
  <si>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</si>
  <si>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</si>
  <si>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</si>
  <si>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</si>
  <si>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</si>
  <si>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</si>
  <si>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</si>
  <si>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</si>
  <si>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</si>
  <si>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</si>
  <si>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</si>
  <si>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</si>
  <si>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</si>
  <si>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</si>
  <si>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</si>
  <si>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</si>
  <si>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</si>
  <si>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</si>
  <si>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</si>
  <si>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</si>
  <si>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</si>
  <si>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</si>
  <si>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</si>
  <si>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</si>
  <si>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</si>
  <si>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</si>
  <si>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</si>
  <si>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</si>
  <si>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</si>
  <si>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</si>
  <si>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</si>
  <si>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</si>
  <si>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</si>
  <si>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</si>
  <si>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</si>
  <si>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</si>
  <si>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</si>
  <si>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</si>
  <si>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</si>
  <si>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</si>
  <si>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</si>
  <si>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</si>
  <si>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</si>
  <si>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</si>
  <si>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</si>
  <si>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</si>
  <si>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</si>
  <si>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</si>
  <si>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</si>
  <si>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</si>
  <si>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</si>
  <si>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</si>
  <si>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</si>
  <si>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</si>
  <si>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</si>
  <si>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</si>
  <si>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</si>
  <si>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</si>
  <si>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</si>
  <si>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</si>
  <si>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</si>
  <si>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</si>
  <si>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</si>
  <si>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</si>
  <si>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</si>
  <si>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</si>
  <si>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</si>
  <si>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</si>
  <si>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</si>
  <si>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</si>
  <si>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</si>
  <si>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</si>
  <si>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</si>
  <si>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</si>
  <si>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</si>
  <si>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</si>
  <si>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</si>
  <si>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</si>
  <si>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</si>
  <si>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</si>
  <si>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</si>
  <si>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</si>
  <si>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</si>
  <si>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</si>
  <si>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</si>
  <si>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</si>
  <si>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</si>
  <si>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</si>
  <si>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</si>
  <si>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</si>
  <si>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</si>
  <si>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</si>
  <si>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</si>
  <si>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</si>
  <si>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</si>
  <si>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</si>
  <si>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</si>
  <si>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</si>
  <si>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</si>
  <si>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</si>
  <si>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</si>
  <si>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</si>
  <si>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</si>
  <si>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</si>
  <si>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</si>
  <si>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</si>
  <si>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</si>
  <si>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</si>
  <si>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</si>
  <si>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</si>
  <si>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</si>
  <si>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</si>
  <si>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</si>
  <si>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</si>
  <si>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</si>
  <si>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</si>
  <si>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</si>
  <si>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</si>
  <si>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</si>
  <si>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</si>
  <si>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</si>
  <si>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</si>
  <si>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</si>
  <si>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</si>
  <si>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</si>
  <si>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</si>
  <si>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</si>
  <si>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</si>
  <si>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</si>
  <si>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</si>
  <si>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</si>
  <si>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</si>
  <si>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</si>
  <si>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</si>
  <si>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</si>
  <si>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</si>
  <si>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</si>
  <si>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</si>
  <si>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</si>
  <si>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</si>
  <si>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</si>
  <si>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</si>
  <si>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</si>
  <si>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</si>
  <si>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</si>
  <si>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</si>
  <si>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</si>
  <si>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</si>
  <si>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</si>
  <si>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</si>
  <si>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</si>
  <si>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</si>
  <si>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</si>
  <si>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</si>
  <si>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</si>
  <si>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</si>
  <si>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</si>
  <si>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</si>
  <si>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</si>
  <si>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</si>
  <si>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</si>
  <si>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</si>
  <si>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</si>
  <si>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</si>
  <si>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</si>
  <si>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</si>
  <si>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</si>
  <si>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</si>
  <si>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</si>
  <si>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</si>
  <si>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</si>
  <si>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</si>
  <si>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</si>
  <si>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</si>
  <si>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</si>
  <si>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</si>
  <si>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</si>
  <si>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</si>
  <si>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</si>
  <si>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</si>
  <si>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</si>
  <si>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</si>
  <si>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</si>
  <si>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</si>
  <si>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</si>
  <si>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</si>
  <si>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</si>
  <si>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</si>
  <si>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</si>
  <si>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</si>
  <si>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</si>
  <si>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</si>
  <si>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</si>
  <si>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</si>
  <si>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</si>
  <si>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</si>
  <si>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</si>
  <si>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</si>
  <si>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</si>
  <si>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</si>
  <si>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</si>
  <si>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</si>
  <si>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</si>
  <si>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</si>
  <si>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</si>
  <si>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</si>
  <si>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</si>
  <si>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</si>
  <si>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</si>
  <si>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</si>
  <si>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</si>
  <si>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</si>
  <si>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</si>
  <si>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</si>
  <si>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</si>
  <si>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</si>
  <si>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</si>
  <si>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</si>
  <si>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</si>
  <si>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</si>
  <si>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</si>
  <si>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</si>
  <si>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</si>
  <si>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</si>
  <si>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</si>
  <si>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</si>
  <si>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</si>
  <si>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</si>
  <si>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</si>
  <si>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</si>
  <si>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</si>
  <si>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</si>
  <si>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</si>
  <si>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</si>
  <si>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</si>
  <si>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</si>
  <si>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</si>
  <si>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</si>
  <si>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</si>
  <si>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</si>
  <si>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</si>
  <si>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</si>
  <si>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</si>
  <si>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</si>
  <si>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</si>
  <si>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</si>
  <si>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</si>
  <si>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</si>
  <si>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</si>
  <si>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</si>
  <si>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</si>
  <si>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</si>
  <si>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</si>
  <si>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</si>
  <si>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</si>
  <si>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</si>
  <si>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</si>
  <si>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</si>
  <si>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</si>
  <si>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</si>
  <si>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</si>
  <si>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</si>
  <si>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</si>
  <si>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</si>
  <si>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</si>
  <si>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</si>
  <si>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</si>
  <si>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</si>
  <si>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</si>
  <si>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</si>
  <si>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</si>
  <si>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</si>
  <si>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</si>
  <si>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</si>
  <si>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</si>
  <si>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</si>
  <si>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</si>
  <si>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</si>
  <si>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</si>
  <si>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</si>
  <si>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</si>
  <si>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</si>
  <si>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</si>
  <si>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</si>
  <si>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</si>
  <si>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</si>
  <si>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</si>
  <si>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</si>
  <si>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</si>
  <si>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</si>
  <si>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</si>
  <si>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</si>
  <si>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</si>
  <si>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</si>
  <si>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</si>
  <si>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</si>
  <si>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</si>
  <si>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</si>
  <si>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</si>
  <si>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</si>
  <si>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</si>
  <si>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</si>
  <si>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</si>
  <si>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</si>
  <si>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</si>
  <si>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</si>
  <si>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</si>
  <si>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</si>
  <si>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</si>
  <si>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</si>
  <si>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</si>
  <si>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</si>
  <si>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</si>
  <si>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</si>
  <si>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</si>
  <si>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</si>
  <si>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</si>
  <si>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</si>
  <si>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</si>
  <si>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</si>
  <si>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</si>
  <si>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</si>
  <si>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</si>
  <si>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</si>
  <si>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</si>
  <si>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</si>
  <si>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</si>
  <si>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</si>
  <si>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</si>
  <si>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</si>
  <si>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</si>
  <si>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</si>
  <si>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</si>
  <si>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</si>
  <si>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</si>
  <si>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</si>
  <si>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</si>
  <si>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</si>
  <si>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</si>
  <si>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</si>
  <si>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</si>
  <si>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</si>
  <si>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</si>
  <si>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</si>
  <si>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</si>
  <si>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</si>
  <si>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</si>
  <si>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</si>
  <si>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</si>
  <si>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</si>
  <si>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</si>
  <si>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</si>
  <si>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</si>
  <si>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</si>
  <si>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</si>
  <si>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</si>
  <si>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</si>
  <si>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</si>
  <si>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</si>
  <si>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</si>
  <si>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</si>
  <si>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</si>
  <si>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</si>
  <si>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</si>
  <si>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</si>
  <si>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</si>
  <si>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</si>
  <si>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</si>
  <si>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</si>
  <si>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</si>
  <si>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</si>
  <si>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</si>
  <si>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</si>
  <si>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</si>
  <si>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</si>
  <si>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</si>
  <si>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</si>
  <si>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</si>
  <si>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</si>
  <si>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</si>
  <si>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</si>
  <si>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</si>
  <si>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</si>
  <si>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</si>
  <si>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</si>
  <si>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</si>
  <si>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</si>
  <si>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</si>
  <si>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</si>
  <si>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</si>
  <si>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</si>
  <si>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</si>
  <si>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</si>
  <si>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</si>
  <si>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</si>
  <si>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</si>
  <si>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</si>
  <si>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</si>
  <si>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</si>
  <si>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</si>
  <si>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</si>
  <si>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</si>
  <si>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</si>
  <si>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</si>
  <si>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</si>
  <si>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</si>
  <si>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</si>
  <si>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</si>
  <si>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</si>
  <si>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</si>
  <si>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</si>
  <si>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</si>
  <si>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</si>
  <si>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</si>
  <si>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</si>
  <si>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</si>
  <si>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</si>
  <si>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</si>
  <si>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</si>
  <si>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</si>
  <si>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</si>
  <si>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</si>
  <si>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</si>
  <si>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</si>
  <si>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</si>
  <si>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</si>
  <si>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</si>
  <si>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</si>
  <si>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</si>
  <si>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</si>
  <si>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</si>
  <si>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</si>
  <si>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</si>
  <si>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</si>
  <si>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</si>
  <si>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</si>
  <si>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</si>
  <si>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</si>
  <si>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</si>
  <si>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</si>
  <si>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</si>
  <si>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</si>
  <si>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</si>
  <si>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</si>
  <si>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</si>
  <si>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</si>
  <si>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</si>
  <si>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</si>
  <si>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</si>
  <si>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</si>
  <si>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</si>
  <si>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</si>
  <si>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</si>
  <si>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</si>
  <si>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</si>
  <si>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</si>
  <si>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</si>
  <si>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</si>
  <si>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</si>
  <si>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</si>
  <si>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</si>
  <si>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</si>
  <si>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</si>
  <si>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</si>
  <si>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</si>
  <si>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</si>
  <si>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</si>
  <si>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</si>
  <si>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</si>
  <si>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</si>
  <si>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</si>
  <si>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</si>
  <si>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</si>
  <si>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</si>
  <si>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</si>
  <si>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</si>
  <si>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</si>
  <si>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</si>
  <si>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</si>
  <si>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</si>
  <si>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</si>
  <si>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</si>
  <si>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</si>
  <si>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</si>
  <si>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</si>
  <si>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</si>
  <si>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</si>
  <si>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</si>
  <si>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</si>
  <si>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</si>
  <si>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</si>
  <si>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</si>
  <si>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</si>
  <si>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</si>
  <si>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</si>
  <si>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</si>
  <si>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</si>
  <si>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</si>
  <si>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</si>
  <si>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</si>
  <si>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</si>
  <si>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</si>
  <si>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</si>
  <si>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</si>
  <si>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</si>
  <si>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</si>
  <si>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</si>
  <si>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</si>
  <si>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</si>
  <si>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</si>
  <si>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</si>
  <si>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</si>
  <si>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</si>
  <si>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</si>
  <si>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</si>
  <si>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</si>
  <si>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</si>
  <si>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</si>
  <si>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</si>
  <si>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</si>
  <si>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</si>
  <si>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</si>
  <si>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</si>
  <si>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</si>
  <si>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</si>
  <si>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</si>
  <si>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</si>
  <si>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</si>
  <si>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</si>
  <si>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</si>
  <si>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</si>
  <si>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</si>
  <si>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</si>
  <si>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</si>
  <si>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</si>
  <si>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</si>
  <si>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</si>
  <si>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</si>
  <si>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</si>
  <si>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</si>
  <si>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</si>
  <si>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</si>
  <si>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</si>
  <si>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</si>
  <si>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</si>
  <si>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</si>
  <si>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</si>
  <si>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</si>
  <si>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</si>
  <si>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</si>
  <si>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</si>
  <si>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</si>
  <si>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</si>
  <si>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</si>
  <si>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</si>
  <si>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</si>
  <si>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</si>
  <si>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</si>
  <si>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</si>
  <si>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</si>
  <si>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</si>
  <si>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</si>
  <si>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</si>
  <si>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</si>
  <si>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</si>
  <si>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</si>
  <si>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</si>
  <si>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</si>
  <si>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</si>
  <si>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</si>
  <si>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</si>
  <si>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</si>
  <si>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</si>
  <si>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</si>
  <si>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</si>
  <si>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</si>
  <si>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</si>
  <si>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</si>
  <si>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</si>
  <si>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</si>
  <si>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</si>
  <si>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</si>
  <si>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</si>
  <si>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</si>
  <si>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</si>
  <si>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</si>
  <si>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</si>
  <si>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</si>
  <si>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</si>
  <si>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</si>
  <si>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</si>
  <si>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</si>
  <si>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</si>
  <si>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</si>
  <si>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</si>
  <si>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</si>
  <si>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</si>
  <si>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</si>
  <si>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</si>
  <si>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</si>
  <si>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</si>
  <si>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</si>
  <si>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</si>
  <si>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</si>
  <si>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</si>
  <si>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</si>
  <si>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</si>
  <si>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</si>
  <si>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</si>
  <si>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</si>
  <si>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</si>
  <si>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</si>
  <si>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</si>
  <si>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</si>
  <si>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</si>
  <si>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</si>
  <si>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</si>
  <si>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</si>
  <si>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</si>
  <si>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</si>
  <si>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</si>
  <si>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</si>
  <si>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</si>
  <si>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</si>
  <si>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</si>
  <si>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</si>
  <si>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</si>
  <si>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</si>
  <si>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</si>
  <si>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</si>
  <si>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</si>
  <si>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</si>
  <si>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</si>
  <si>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</si>
  <si>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</si>
  <si>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</si>
  <si>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</si>
  <si>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</si>
  <si>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</si>
  <si>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</si>
  <si>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</si>
  <si>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</si>
  <si>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</si>
  <si>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</si>
  <si>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</si>
  <si>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</si>
  <si>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</si>
  <si>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</si>
  <si>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</si>
  <si>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</si>
  <si>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</si>
  <si>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</si>
  <si>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</si>
  <si>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</si>
  <si>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</si>
  <si>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</si>
  <si>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</si>
  <si>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</si>
  <si>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</si>
  <si>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</si>
  <si>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</si>
  <si>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</si>
  <si>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</si>
  <si>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</si>
  <si>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</si>
  <si>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</si>
  <si>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</si>
  <si>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</si>
  <si>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</si>
  <si>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</si>
  <si>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</si>
  <si>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</si>
  <si>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</si>
  <si>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</si>
  <si>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</si>
  <si>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</si>
  <si>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</si>
  <si>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</si>
  <si>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</si>
  <si>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</si>
  <si>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</si>
  <si>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</si>
  <si>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</si>
  <si>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</si>
  <si>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</si>
  <si>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</si>
  <si>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</si>
  <si>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</si>
  <si>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</si>
  <si>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</si>
  <si>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</si>
  <si>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</si>
  <si>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</si>
  <si>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</si>
  <si>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</si>
  <si>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</si>
  <si>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</si>
  <si>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</si>
  <si>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</si>
  <si>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</si>
  <si>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</si>
  <si>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</si>
  <si>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</si>
  <si>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</si>
  <si>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</si>
  <si>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</si>
  <si>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</si>
  <si>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</si>
  <si>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</si>
  <si>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</si>
  <si>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</si>
  <si>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</si>
  <si>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</si>
  <si>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</si>
  <si>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</si>
  <si>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</si>
  <si>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</si>
  <si>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</si>
  <si>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</si>
  <si>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</si>
  <si>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</si>
  <si>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</si>
  <si>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</si>
  <si>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</si>
  <si>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</si>
  <si>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</si>
  <si>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</si>
  <si>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</si>
  <si>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</si>
  <si>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</si>
  <si>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</si>
  <si>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</si>
  <si>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</si>
  <si>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</si>
  <si>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</si>
  <si>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</si>
  <si>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</si>
  <si>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</si>
  <si>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</si>
  <si>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</si>
  <si>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</si>
  <si>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</si>
  <si>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</si>
  <si>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</si>
  <si>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</si>
  <si>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</si>
  <si>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</si>
  <si>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</si>
  <si>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</si>
  <si>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</si>
  <si>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</si>
  <si>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</si>
  <si>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</si>
  <si>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</si>
  <si>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</si>
  <si>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</si>
  <si>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</si>
  <si>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</si>
  <si>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</si>
  <si>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</si>
  <si>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</si>
  <si>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</si>
  <si>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</si>
  <si>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</si>
  <si>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</si>
  <si>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</si>
  <si>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</si>
  <si>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</si>
  <si>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</si>
  <si>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</si>
  <si>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</si>
  <si>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</si>
  <si>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</si>
  <si>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</si>
  <si>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</si>
  <si>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</si>
  <si>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</si>
  <si>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</si>
  <si>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</si>
  <si>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</si>
  <si>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</si>
  <si>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</si>
  <si>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</si>
  <si>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</si>
  <si>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</si>
  <si>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</si>
  <si>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</si>
  <si>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</si>
  <si>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</si>
  <si>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</si>
  <si>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</si>
  <si>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</si>
  <si>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</si>
  <si>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</si>
  <si>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</si>
  <si>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</si>
  <si>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</si>
  <si>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</si>
  <si>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</si>
  <si>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</si>
  <si>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</si>
  <si>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</si>
  <si>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</si>
  <si>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</si>
  <si>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</si>
  <si>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</si>
  <si>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</si>
  <si>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</si>
  <si>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</si>
  <si>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</si>
  <si>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</si>
  <si>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</si>
  <si>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</si>
  <si>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</si>
  <si>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</si>
  <si>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</si>
  <si>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</si>
  <si>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</si>
  <si>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</si>
  <si>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</si>
  <si>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</si>
  <si>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</si>
  <si>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</si>
  <si>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</si>
  <si>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</si>
  <si>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</si>
  <si>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</si>
  <si>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</si>
  <si>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</si>
  <si>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</si>
  <si>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</si>
  <si>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</si>
  <si>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</si>
  <si>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</si>
  <si>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</si>
  <si>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</si>
  <si>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</si>
  <si>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</si>
  <si>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</si>
  <si>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</si>
  <si>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</si>
  <si>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</si>
  <si>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</si>
  <si>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</si>
  <si>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</si>
  <si>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</si>
  <si>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</si>
  <si>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</si>
  <si>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</si>
  <si>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</si>
  <si>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</si>
  <si>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</si>
  <si>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</si>
  <si>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</si>
  <si>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</si>
  <si>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</si>
  <si>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</si>
  <si>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</si>
  <si>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</si>
  <si>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</si>
  <si>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</si>
  <si>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</si>
  <si>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</si>
  <si>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</si>
  <si>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</si>
  <si>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</si>
  <si>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</si>
  <si>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</si>
  <si>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</si>
  <si>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</si>
  <si>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</si>
  <si>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</si>
  <si>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</si>
  <si>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</si>
  <si>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</si>
  <si>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</si>
  <si>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</si>
  <si>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</si>
  <si>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</si>
  <si>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</si>
  <si>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</si>
  <si>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</si>
  <si>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</si>
  <si>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</si>
  <si>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</si>
  <si>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</si>
  <si>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</si>
  <si>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</si>
  <si>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</si>
  <si>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</si>
  <si>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</si>
  <si>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</si>
  <si>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</si>
  <si>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</si>
  <si>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</si>
  <si>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</si>
  <si>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</si>
  <si>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</si>
  <si>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</si>
  <si>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</si>
  <si>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</si>
  <si>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</si>
  <si>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</si>
  <si>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</si>
  <si>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</si>
  <si>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</si>
  <si>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</si>
  <si>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</si>
  <si>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</si>
  <si>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</si>
  <si>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</si>
  <si>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</si>
  <si>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</si>
  <si>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</si>
  <si>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</si>
  <si>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</si>
  <si>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</si>
  <si>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</si>
  <si>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</si>
  <si>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</si>
  <si>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</si>
  <si>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</si>
  <si>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</si>
  <si>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</si>
  <si>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</si>
  <si>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</si>
  <si>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</si>
  <si>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</si>
  <si>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</si>
  <si>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</si>
  <si>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</si>
  <si>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</si>
  <si>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</si>
  <si>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</si>
  <si>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</si>
  <si>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</si>
  <si>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</si>
  <si>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</si>
  <si>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</si>
  <si>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</si>
  <si>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</si>
  <si>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</si>
  <si>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</si>
  <si>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</si>
  <si>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</si>
  <si>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</si>
  <si>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</si>
  <si>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</si>
  <si>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</si>
  <si>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</si>
  <si>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</si>
  <si>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</si>
  <si>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</si>
  <si>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</si>
  <si>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</si>
  <si>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</si>
  <si>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</si>
  <si>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</si>
  <si>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</si>
  <si>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</si>
  <si>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</si>
  <si>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</si>
  <si>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</si>
  <si>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</si>
  <si>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</si>
  <si>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</si>
  <si>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</si>
  <si>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</si>
  <si>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</si>
  <si>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</si>
  <si>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</si>
  <si>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</si>
  <si>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</si>
  <si>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</si>
  <si>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</si>
  <si>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</si>
  <si>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</si>
  <si>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</si>
  <si>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</si>
  <si>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</si>
  <si>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</si>
  <si>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</si>
  <si>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</si>
  <si>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</si>
  <si>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</si>
  <si>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</si>
  <si>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</si>
  <si>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</si>
  <si>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</si>
  <si>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</si>
  <si>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</si>
  <si>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</si>
  <si>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</si>
  <si>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</si>
  <si>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</si>
  <si>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</si>
  <si>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</si>
  <si>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</si>
  <si>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</si>
  <si>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</si>
  <si>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</si>
  <si>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</si>
  <si>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</si>
  <si>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</si>
  <si>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</si>
  <si>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</si>
  <si>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</si>
  <si>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</si>
  <si>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</si>
  <si>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</si>
  <si>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</si>
  <si>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</si>
  <si>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</si>
  <si>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</si>
  <si>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</si>
  <si>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</si>
  <si>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</si>
  <si>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</si>
  <si>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</si>
  <si>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</si>
  <si>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</si>
  <si>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</si>
  <si>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</si>
  <si>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</si>
  <si>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</si>
  <si>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</si>
  <si>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</si>
  <si>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</si>
  <si>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</si>
  <si>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</si>
  <si>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</si>
  <si>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</si>
  <si>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</si>
  <si>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</si>
  <si>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</si>
  <si>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</si>
  <si>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</si>
  <si>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</si>
  <si>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</si>
  <si>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</si>
  <si>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</si>
  <si>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</si>
  <si>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</si>
  <si>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</si>
  <si>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</si>
  <si>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</si>
  <si>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</si>
  <si>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</si>
  <si>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</si>
  <si>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</si>
  <si>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</si>
  <si>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</si>
  <si>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</si>
  <si>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</si>
  <si>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</si>
  <si>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</si>
  <si>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</si>
  <si>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</si>
  <si>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</si>
  <si>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</si>
  <si>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</si>
  <si>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</si>
  <si>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</si>
  <si>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</si>
  <si>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</si>
  <si>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</si>
  <si>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</si>
  <si>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</si>
  <si>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</si>
  <si>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</si>
  <si>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</si>
  <si>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</si>
  <si>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</si>
  <si>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</si>
  <si>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</si>
  <si>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</si>
  <si>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</si>
  <si>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</si>
  <si>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</si>
  <si>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</si>
  <si>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</si>
  <si>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</si>
  <si>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</si>
  <si>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</si>
  <si>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</si>
  <si>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</si>
  <si>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</si>
  <si>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</si>
  <si>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</si>
  <si>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</si>
  <si>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</si>
  <si>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</si>
  <si>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</si>
  <si>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</si>
  <si>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</si>
  <si>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</si>
  <si>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</si>
  <si>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</si>
  <si>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</si>
  <si>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</si>
  <si>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</si>
  <si>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</si>
  <si>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</si>
  <si>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</si>
  <si>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</si>
  <si>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</si>
  <si>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</si>
  <si>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</si>
  <si>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</si>
  <si>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</si>
  <si>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</si>
  <si>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</si>
  <si>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</si>
  <si>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</si>
  <si>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</si>
  <si>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</si>
  <si>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</si>
  <si>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</si>
  <si>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</si>
  <si>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</si>
  <si>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</si>
  <si>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</si>
  <si>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</si>
  <si>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</si>
  <si>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</si>
  <si>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</si>
  <si>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</si>
  <si>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</si>
  <si>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</si>
  <si>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</si>
  <si>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</si>
  <si>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</si>
  <si>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</si>
  <si>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</si>
  <si>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</si>
  <si>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</si>
  <si>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</si>
  <si>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</si>
  <si>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</si>
  <si>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</si>
  <si>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</si>
  <si>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</si>
  <si>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</si>
  <si>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</si>
  <si>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</si>
  <si>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</si>
  <si>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</si>
  <si>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</si>
  <si>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</si>
  <si>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</si>
  <si>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</si>
  <si>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</si>
  <si>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</si>
  <si>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</si>
  <si>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</si>
  <si>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</si>
  <si>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</si>
  <si>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</si>
  <si>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</si>
  <si>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</si>
  <si>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</si>
  <si>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</si>
  <si>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</si>
  <si>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</si>
  <si>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</si>
  <si>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</si>
  <si>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</si>
  <si>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</si>
  <si>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</si>
  <si>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</si>
  <si>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</si>
  <si>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</si>
  <si>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</si>
  <si>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</si>
  <si>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</si>
  <si>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</si>
  <si>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</si>
  <si>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</si>
  <si>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</si>
  <si>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</si>
  <si>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</si>
  <si>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</si>
  <si>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</si>
  <si>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</si>
  <si>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</si>
  <si>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</si>
  <si>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</si>
  <si>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</si>
  <si>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</si>
  <si>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</si>
  <si>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</si>
  <si>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</si>
  <si>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</si>
  <si>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</si>
  <si>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</si>
  <si>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</si>
  <si>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</si>
  <si>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</si>
  <si>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</si>
  <si>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</si>
  <si>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</si>
  <si>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</si>
  <si>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</si>
  <si>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</si>
  <si>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</si>
  <si>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</si>
  <si>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</si>
  <si>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</si>
  <si>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</si>
  <si>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</si>
  <si>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</si>
  <si>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</si>
  <si>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</si>
  <si>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</si>
  <si>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</si>
  <si>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</si>
  <si>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</si>
  <si>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</si>
  <si>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</si>
  <si>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</si>
  <si>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</si>
  <si>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</si>
  <si>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</si>
  <si>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</si>
  <si>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</si>
  <si>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</si>
  <si>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</si>
  <si>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</si>
  <si>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</si>
  <si>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</si>
  <si>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</si>
  <si>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</si>
  <si>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</si>
  <si>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</si>
  <si>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</si>
  <si>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</si>
  <si>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</si>
  <si>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</si>
  <si>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</si>
  <si>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</si>
  <si>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</si>
  <si>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</si>
  <si>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</si>
  <si>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</si>
  <si>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</si>
  <si>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</si>
  <si>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</si>
  <si>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</si>
  <si>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</si>
  <si>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</si>
  <si>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</si>
  <si>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</si>
  <si>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</si>
  <si>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</si>
  <si>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</si>
  <si>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</si>
  <si>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</si>
  <si>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</si>
  <si>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</si>
  <si>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</si>
  <si>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</si>
  <si>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</si>
  <si>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</si>
  <si>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</si>
  <si>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</si>
  <si>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</si>
  <si>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</si>
  <si>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</si>
  <si>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</si>
  <si>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</si>
  <si>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</si>
  <si>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</si>
  <si>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</si>
  <si>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</si>
  <si>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</si>
  <si>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</si>
  <si>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</si>
  <si>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</si>
  <si>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</si>
  <si>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</si>
  <si>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</si>
  <si>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</si>
  <si>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</si>
  <si>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</si>
  <si>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</si>
  <si>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</si>
  <si>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</si>
  <si>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</si>
  <si>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</si>
  <si>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</si>
  <si>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</si>
  <si>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</si>
  <si>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</si>
  <si>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</si>
  <si>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</si>
  <si>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</si>
  <si>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</si>
  <si>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</si>
  <si>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</si>
  <si>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</si>
  <si>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</si>
  <si>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</si>
  <si>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</si>
  <si>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</si>
  <si>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</si>
  <si>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</si>
  <si>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</si>
  <si>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</si>
  <si>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</si>
  <si>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</si>
  <si>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</si>
  <si>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</si>
  <si>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</si>
  <si>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</si>
  <si>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</si>
  <si>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</si>
  <si>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</si>
  <si>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</si>
  <si>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</si>
  <si>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</si>
  <si>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</si>
  <si>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</si>
  <si>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</si>
  <si>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</si>
  <si>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</si>
  <si>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</si>
  <si>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</si>
  <si>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</si>
  <si>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</si>
  <si>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</si>
  <si>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</si>
  <si>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</si>
  <si>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</si>
  <si>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</si>
  <si>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</si>
  <si>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</si>
  <si>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</si>
  <si>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</si>
  <si>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</si>
  <si>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</si>
  <si>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</si>
  <si>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</si>
  <si>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</si>
  <si>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</si>
  <si>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</si>
  <si>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</si>
  <si>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</si>
  <si>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</si>
  <si>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</si>
  <si>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</si>
  <si>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</si>
  <si>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</si>
  <si>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</si>
  <si>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</si>
  <si>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</si>
  <si>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</si>
  <si>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</si>
  <si>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</si>
  <si>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</si>
  <si>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</si>
  <si>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</si>
  <si>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</si>
  <si>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</si>
  <si>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</si>
  <si>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</si>
  <si>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</si>
  <si>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</si>
  <si>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</si>
  <si>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</si>
  <si>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</si>
  <si>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</si>
  <si>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</si>
  <si>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</si>
  <si>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</si>
  <si>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</si>
  <si>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</si>
  <si>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</si>
  <si>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</si>
  <si>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</si>
  <si>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</si>
  <si>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</si>
  <si>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</si>
  <si>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</si>
  <si>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</si>
  <si>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</si>
  <si>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</si>
  <si>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</si>
  <si>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</si>
  <si>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</si>
  <si>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</si>
  <si>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</si>
  <si>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</si>
  <si>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</si>
  <si>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</si>
  <si>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</si>
  <si>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</si>
  <si>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</si>
  <si>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</si>
  <si>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</si>
  <si>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</si>
  <si>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</si>
  <si>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</si>
  <si>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</si>
  <si>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</si>
  <si>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</si>
  <si>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</si>
  <si>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</si>
  <si>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</si>
  <si>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</si>
  <si>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</si>
  <si>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</si>
  <si>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</si>
  <si>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</si>
  <si>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</si>
  <si>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</si>
  <si>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</si>
  <si>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</si>
  <si>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</si>
  <si>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</si>
  <si>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</si>
  <si>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</si>
  <si>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</si>
  <si>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</si>
  <si>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</si>
  <si>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</si>
  <si>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</si>
  <si>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</si>
  <si>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</si>
  <si>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</si>
  <si>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</si>
  <si>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</si>
  <si>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</si>
  <si>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</si>
  <si>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</si>
  <si>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</si>
  <si>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</si>
  <si>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</si>
  <si>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</si>
  <si>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</si>
  <si>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</si>
  <si>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</si>
  <si>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</si>
  <si>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</si>
  <si>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</si>
  <si>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</si>
  <si>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</si>
  <si>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</si>
  <si>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</si>
  <si>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</si>
  <si>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</si>
  <si>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</si>
  <si>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</si>
  <si>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</si>
  <si>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</si>
  <si>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</si>
  <si>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</si>
  <si>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</si>
  <si>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</si>
  <si>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</si>
  <si>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</si>
  <si>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</si>
  <si>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</si>
  <si>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</si>
  <si>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</si>
  <si>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</si>
  <si>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</si>
  <si>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</si>
  <si>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</si>
  <si>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</si>
  <si>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</si>
  <si>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</si>
  <si>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</si>
  <si>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</si>
  <si>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</si>
  <si>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</si>
  <si>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</si>
  <si>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</si>
  <si>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</si>
  <si>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</si>
  <si>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</si>
  <si>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</si>
  <si>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</si>
  <si>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</si>
  <si>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</si>
  <si>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</si>
  <si>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</si>
  <si>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</si>
  <si>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</si>
  <si>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</si>
  <si>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</si>
  <si>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</si>
  <si>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</si>
  <si>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</si>
  <si>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</si>
  <si>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</si>
  <si>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</si>
  <si>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</si>
  <si>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</si>
  <si>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</si>
  <si>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</si>
  <si>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</si>
  <si>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</si>
  <si>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</si>
  <si>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</si>
  <si>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</si>
  <si>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</si>
  <si>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</si>
  <si>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</si>
  <si>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</si>
  <si>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</si>
  <si>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</si>
  <si>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</si>
  <si>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</si>
  <si>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</si>
  <si>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</si>
  <si>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</si>
  <si>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</si>
  <si>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</si>
  <si>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</si>
  <si>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</si>
  <si>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</si>
  <si>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</si>
  <si>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</si>
  <si>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</si>
  <si>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</si>
  <si>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</si>
  <si>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</si>
  <si>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</si>
  <si>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</si>
  <si>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</si>
  <si>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</si>
  <si>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</si>
  <si>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</si>
  <si>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</si>
  <si>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</si>
  <si>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</si>
  <si>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</si>
  <si>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</si>
  <si>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</si>
  <si>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</si>
  <si>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</si>
  <si>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</si>
  <si>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</si>
  <si>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</si>
  <si>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</si>
  <si>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</si>
  <si>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</si>
  <si>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</si>
  <si>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</si>
  <si>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</si>
  <si>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</si>
  <si>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</si>
  <si>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</si>
  <si>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</si>
  <si>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</si>
  <si>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</si>
  <si>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</si>
  <si>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</si>
  <si>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</si>
  <si>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</si>
  <si>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</si>
  <si>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</si>
  <si>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</si>
  <si>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</si>
  <si>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</si>
  <si>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</si>
  <si>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</si>
  <si>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</si>
  <si>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</si>
  <si>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</si>
  <si>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</si>
  <si>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</si>
  <si>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</si>
  <si>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</si>
  <si>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</si>
  <si>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</si>
  <si>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</si>
  <si>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</si>
  <si>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</si>
  <si>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</si>
  <si>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</si>
  <si>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</si>
  <si>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</si>
  <si>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</si>
  <si>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</si>
  <si>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</si>
  <si>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</si>
  <si>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</si>
  <si>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</si>
  <si>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</si>
  <si>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</si>
  <si>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</si>
  <si>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</si>
  <si>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</si>
  <si>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</si>
  <si>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</si>
  <si>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</si>
  <si>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</si>
  <si>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</si>
  <si>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</si>
  <si>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</si>
  <si>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</si>
  <si>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</si>
  <si>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</si>
  <si>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</si>
  <si>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</si>
  <si>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</si>
  <si>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</si>
  <si>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</si>
  <si>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</si>
  <si>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</si>
  <si>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</si>
  <si>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</si>
  <si>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</si>
  <si>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</si>
  <si>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</si>
  <si>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</si>
  <si>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</si>
  <si>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</si>
  <si>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</si>
  <si>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</si>
  <si>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</si>
  <si>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</si>
  <si>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</si>
  <si>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</si>
  <si>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</si>
  <si>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</si>
  <si>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</si>
  <si>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</si>
  <si>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</si>
  <si>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</si>
  <si>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</si>
  <si>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</si>
  <si>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</si>
  <si>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</si>
  <si>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</si>
  <si>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</si>
  <si>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</si>
  <si>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</si>
  <si>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</si>
  <si>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</si>
  <si>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</si>
  <si>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</si>
  <si>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</si>
  <si>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</si>
  <si>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</si>
  <si>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</si>
  <si>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</si>
  <si>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</si>
  <si>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</si>
  <si>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</si>
  <si>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</si>
  <si>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</si>
  <si>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</si>
  <si>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</si>
  <si>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</si>
  <si>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</si>
  <si>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</si>
  <si>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</si>
  <si>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</si>
  <si>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</si>
  <si>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</si>
  <si>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</si>
  <si>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</si>
  <si>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</si>
  <si>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</si>
  <si>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</si>
  <si>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</si>
  <si>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</si>
  <si>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</si>
  <si>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</si>
  <si>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</si>
  <si>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</si>
  <si>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</si>
  <si>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</si>
  <si>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</si>
  <si>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</si>
  <si>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</si>
  <si>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</si>
  <si>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</si>
  <si>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</si>
  <si>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</si>
  <si>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</si>
  <si>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</si>
  <si>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</si>
  <si>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</si>
  <si>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</si>
  <si>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</si>
  <si>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</si>
  <si>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</si>
  <si>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</si>
  <si>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</si>
  <si>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</si>
  <si>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</si>
  <si>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</si>
  <si>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</si>
  <si>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</si>
  <si>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</si>
  <si>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</si>
  <si>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</si>
  <si>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</si>
  <si>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</si>
  <si>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</si>
  <si>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</si>
  <si>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</si>
  <si>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</si>
  <si>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</si>
  <si>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</si>
  <si>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</si>
  <si>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</si>
  <si>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</si>
  <si>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</si>
  <si>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</si>
  <si>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</si>
  <si>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</si>
  <si>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</si>
  <si>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</si>
  <si>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</si>
  <si>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</si>
  <si>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</si>
  <si>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</si>
  <si>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</si>
  <si>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</si>
  <si>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</si>
  <si>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</si>
  <si>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</si>
  <si>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</si>
  <si>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</si>
  <si>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</si>
  <si>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</si>
  <si>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</si>
  <si>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</si>
  <si>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</si>
  <si>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</si>
  <si>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</si>
  <si>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</si>
  <si>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</si>
  <si>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</si>
  <si>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</si>
  <si>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</si>
  <si>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</si>
  <si>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</si>
  <si>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</si>
  <si>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</si>
  <si>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</si>
  <si>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</si>
  <si>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</si>
  <si>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</si>
  <si>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</si>
  <si>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</si>
  <si>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</si>
  <si>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</si>
  <si>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</si>
  <si>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</si>
  <si>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</si>
  <si>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</si>
  <si>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</si>
  <si>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</si>
  <si>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</si>
  <si>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</si>
  <si>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</si>
  <si>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</si>
  <si>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</si>
  <si>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</si>
  <si>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</si>
  <si>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</si>
  <si>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</si>
  <si>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</si>
  <si>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</si>
  <si>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</si>
  <si>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</si>
  <si>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</si>
  <si>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</si>
  <si>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</si>
  <si>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</si>
  <si>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</si>
  <si>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</si>
  <si>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</si>
  <si>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</si>
  <si>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</si>
  <si>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</si>
  <si>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</si>
  <si>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</si>
  <si>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</si>
  <si>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</si>
  <si>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</si>
  <si>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</si>
  <si>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</si>
  <si>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</si>
  <si>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</si>
  <si>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</si>
  <si>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</si>
  <si>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</si>
  <si>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</si>
  <si>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</si>
  <si>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</si>
  <si>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</si>
  <si>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</si>
  <si>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</si>
  <si>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</si>
  <si>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</si>
  <si>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</si>
  <si>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</si>
  <si>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</si>
  <si>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</si>
  <si>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</si>
  <si>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</si>
  <si>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</si>
  <si>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</si>
  <si>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</si>
  <si>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</si>
  <si>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</si>
  <si>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</si>
  <si>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</si>
  <si>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</si>
  <si>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</si>
  <si>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</si>
  <si>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</si>
  <si>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</si>
  <si>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</si>
  <si>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</si>
  <si>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</si>
  <si>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</si>
  <si>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</si>
  <si>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</si>
  <si>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</si>
  <si>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</si>
  <si>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</si>
  <si>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</si>
  <si>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</si>
  <si>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</si>
  <si>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</si>
  <si>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</si>
  <si>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</si>
  <si>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</si>
  <si>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</si>
  <si>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</si>
  <si>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</si>
  <si>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</si>
  <si>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</si>
  <si>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</si>
  <si>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</si>
  <si>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</si>
  <si>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</si>
  <si>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</si>
  <si>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</si>
  <si>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</si>
  <si>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</si>
  <si>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</si>
  <si>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</si>
  <si>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</si>
  <si>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</si>
  <si>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</si>
  <si>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</si>
  <si>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</si>
  <si>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</si>
  <si>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</si>
  <si>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</si>
  <si>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</si>
  <si>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</si>
  <si>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</si>
  <si>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</si>
  <si>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</si>
  <si>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</si>
  <si>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</si>
  <si>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</si>
  <si>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</si>
  <si>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</si>
  <si>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</si>
  <si>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</si>
  <si>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</si>
  <si>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</si>
  <si>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</si>
  <si>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</si>
  <si>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</si>
  <si>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</si>
  <si>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</si>
  <si>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</si>
  <si>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</si>
  <si>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</si>
  <si>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</si>
  <si>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</si>
  <si>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</si>
  <si>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</si>
  <si>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</si>
  <si>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</si>
  <si>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</si>
  <si>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</si>
  <si>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</si>
  <si>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</si>
  <si>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</si>
  <si>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</si>
  <si>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</si>
  <si>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</si>
  <si>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</si>
  <si>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</si>
  <si>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</si>
  <si>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</si>
  <si>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</si>
  <si>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</si>
  <si>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</si>
  <si>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</si>
  <si>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</si>
  <si>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</si>
  <si>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</si>
  <si>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</si>
  <si>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</si>
  <si>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</si>
  <si>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</si>
  <si>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</si>
  <si>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</si>
  <si>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</si>
  <si>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</si>
  <si>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</si>
  <si>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</si>
  <si>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</si>
  <si>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</si>
  <si>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</si>
  <si>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</si>
  <si>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</si>
  <si>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</si>
  <si>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</si>
  <si>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</si>
  <si>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</si>
  <si>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</si>
  <si>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</si>
  <si>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</si>
  <si>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</si>
  <si>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</si>
  <si>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</si>
  <si>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</si>
  <si>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</si>
  <si>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</si>
  <si>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</si>
  <si>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</si>
  <si>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</si>
  <si>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</si>
  <si>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</si>
  <si>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</si>
  <si>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</si>
  <si>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</si>
  <si>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</si>
  <si>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</si>
  <si>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</si>
  <si>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</si>
  <si>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</si>
  <si>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</si>
  <si>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</si>
  <si>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</si>
  <si>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</si>
  <si>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</si>
  <si>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</si>
  <si>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</si>
  <si>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</si>
  <si>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</si>
  <si>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</si>
  <si>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</si>
  <si>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</si>
  <si>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</si>
  <si>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</si>
  <si>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</si>
  <si>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</si>
  <si>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</si>
  <si>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</si>
  <si>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</si>
  <si>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</si>
  <si>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</si>
  <si>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</si>
  <si>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</si>
  <si>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</si>
  <si>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</si>
  <si>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</si>
  <si>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</si>
  <si>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</si>
  <si>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</si>
  <si>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</si>
  <si>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</si>
  <si>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</si>
  <si>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</si>
  <si>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</si>
  <si>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</si>
  <si>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</si>
  <si>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</si>
  <si>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</si>
  <si>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</si>
  <si>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</si>
  <si>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</si>
  <si>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</si>
  <si>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</si>
  <si>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</si>
  <si>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</si>
  <si>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</si>
  <si>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</si>
  <si>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</si>
  <si>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</si>
  <si>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</si>
  <si>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</si>
  <si>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</si>
  <si>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</si>
  <si>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</si>
  <si>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</si>
  <si>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</si>
  <si>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</si>
  <si>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</si>
  <si>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</si>
  <si>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</si>
  <si>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</si>
  <si>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</si>
  <si>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</si>
  <si>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</si>
  <si>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</si>
  <si>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</si>
  <si>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</si>
  <si>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</si>
  <si>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</si>
  <si>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</si>
  <si>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</si>
  <si>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</si>
  <si>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</si>
  <si>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</si>
  <si>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</si>
  <si>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</si>
  <si>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</si>
  <si>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</si>
  <si>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</si>
  <si>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</si>
  <si>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</si>
  <si>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</si>
  <si>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</si>
  <si>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</si>
  <si>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</si>
  <si>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</si>
  <si>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</si>
  <si>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</si>
  <si>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</si>
  <si>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</si>
  <si>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</si>
  <si>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</si>
  <si>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</si>
  <si>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</si>
  <si>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</si>
  <si>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</si>
  <si>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</si>
  <si>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</si>
  <si>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</si>
  <si>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</si>
  <si>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</si>
  <si>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</si>
  <si>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</si>
  <si>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</si>
  <si>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</si>
  <si>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</si>
  <si>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</si>
  <si>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</si>
  <si>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</si>
  <si>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</si>
  <si>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</si>
  <si>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</si>
  <si>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</si>
  <si>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</si>
  <si>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</si>
  <si>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</si>
  <si>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</si>
  <si>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</si>
  <si>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</si>
  <si>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</si>
  <si>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</si>
  <si>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</si>
  <si>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</si>
  <si>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</si>
  <si>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</si>
  <si>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</si>
  <si>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</si>
  <si>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</si>
  <si>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</si>
  <si>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</si>
  <si>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</si>
  <si>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</si>
  <si>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</si>
  <si>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</si>
  <si>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</si>
  <si>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</si>
  <si>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</si>
  <si>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</si>
  <si>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</si>
  <si>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</si>
  <si>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</si>
  <si>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</si>
  <si>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</si>
  <si>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</si>
  <si>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</si>
  <si>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</si>
  <si>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</si>
  <si>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</si>
  <si>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</si>
  <si>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</si>
  <si>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</si>
  <si>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</si>
  <si>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</si>
  <si>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</si>
  <si>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</si>
  <si>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</si>
  <si>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</si>
  <si>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</si>
  <si>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</si>
  <si>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</si>
  <si>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</si>
  <si>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</si>
  <si>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</si>
  <si>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</si>
  <si>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</si>
  <si>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</si>
  <si>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</si>
  <si>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</si>
  <si>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</si>
  <si>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</si>
  <si>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</si>
  <si>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</si>
  <si>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</si>
  <si>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</si>
  <si>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</si>
  <si>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</si>
  <si>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</si>
  <si>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</si>
  <si>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</si>
  <si>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</si>
  <si>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</si>
  <si>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</si>
  <si>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</si>
  <si>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</si>
  <si>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</si>
  <si>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</si>
  <si>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</si>
  <si>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</si>
  <si>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</si>
  <si>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</si>
  <si>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</si>
  <si>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</si>
  <si>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</si>
  <si>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</si>
  <si>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</si>
  <si>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</si>
  <si>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</si>
  <si>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</si>
  <si>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</si>
  <si>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</si>
  <si>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</si>
  <si>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</si>
  <si>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</si>
  <si>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</si>
  <si>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</si>
  <si>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</si>
  <si>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</si>
  <si>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</si>
  <si>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</si>
  <si>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</si>
  <si>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</si>
  <si>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</si>
  <si>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</si>
  <si>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</si>
  <si>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</si>
  <si>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</si>
  <si>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</si>
  <si>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</si>
  <si>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</si>
  <si>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</si>
  <si>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</si>
  <si>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</si>
  <si>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</si>
  <si>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</si>
  <si>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</si>
  <si>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</si>
  <si>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</si>
  <si>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</si>
  <si>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</si>
  <si>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</si>
  <si>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</si>
  <si>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</si>
  <si>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</si>
  <si>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</si>
  <si>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</si>
  <si>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</si>
  <si>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</si>
  <si>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</si>
  <si>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</si>
  <si>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</si>
  <si>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</si>
  <si>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</si>
  <si>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</si>
  <si>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</si>
  <si>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</si>
  <si>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</si>
  <si>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</si>
  <si>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</si>
  <si>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</si>
  <si>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</si>
  <si>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</si>
  <si>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</si>
  <si>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</si>
  <si>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</si>
  <si>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</si>
  <si>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</si>
  <si>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</si>
  <si>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</si>
  <si>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</si>
  <si>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</si>
  <si>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</si>
  <si>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</si>
  <si>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</si>
  <si>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</si>
  <si>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</si>
  <si>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</si>
  <si>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</si>
  <si>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</si>
  <si>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</si>
  <si>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</si>
  <si>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</si>
  <si>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</si>
  <si>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</si>
  <si>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</si>
  <si>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</si>
  <si>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</si>
  <si>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</si>
  <si>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</si>
  <si>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</si>
  <si>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</si>
  <si>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</si>
  <si>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</si>
  <si>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</si>
  <si>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</si>
  <si>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</si>
  <si>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</si>
  <si>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</si>
  <si>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</si>
  <si>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</si>
  <si>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</si>
  <si>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</si>
  <si>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</si>
  <si>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</si>
  <si>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</si>
  <si>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</si>
  <si>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</si>
  <si>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</si>
  <si>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</si>
  <si>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</si>
  <si>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</si>
  <si>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</si>
  <si>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</si>
  <si>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</si>
  <si>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</si>
  <si>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</si>
  <si>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</si>
  <si>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</si>
  <si>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</si>
  <si>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</si>
  <si>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</si>
  <si>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</si>
  <si>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</si>
  <si>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</si>
  <si>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</si>
  <si>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</si>
  <si>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</si>
  <si>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</si>
  <si>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</si>
  <si>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</si>
  <si>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</si>
  <si>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</si>
  <si>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</si>
  <si>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</si>
  <si>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</si>
  <si>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</si>
  <si>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</si>
  <si>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</si>
  <si>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</si>
  <si>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</si>
  <si>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</si>
  <si>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</si>
  <si>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</si>
  <si>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</si>
  <si>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</si>
  <si>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</si>
  <si>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</si>
  <si>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</si>
  <si>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</si>
  <si>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</si>
  <si>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</si>
  <si>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</si>
  <si>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</si>
  <si>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</si>
  <si>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</si>
  <si>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</si>
  <si>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</si>
  <si>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</si>
  <si>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</si>
  <si>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</si>
  <si>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</si>
  <si>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</si>
  <si>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</si>
  <si>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</si>
  <si>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</si>
  <si>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</si>
  <si>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</si>
  <si>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</si>
  <si>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</si>
  <si>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</si>
  <si>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</si>
  <si>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</si>
  <si>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</si>
  <si>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</si>
  <si>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</si>
  <si>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</si>
  <si>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</si>
  <si>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</si>
  <si>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</si>
  <si>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</si>
  <si>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</si>
  <si>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</si>
  <si>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</si>
  <si>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</si>
  <si>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</si>
  <si>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</si>
  <si>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</si>
  <si>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</si>
  <si>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</si>
  <si>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</si>
  <si>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</si>
  <si>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</si>
  <si>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</si>
  <si>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</si>
  <si>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</si>
  <si>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</si>
  <si>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</si>
  <si>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</si>
  <si>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</si>
  <si>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</si>
  <si>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</si>
  <si>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</si>
  <si>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</si>
  <si>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</si>
  <si>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</si>
  <si>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</si>
  <si>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</si>
  <si>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</si>
  <si>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</si>
  <si>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</si>
  <si>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</si>
  <si>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</si>
  <si>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</si>
  <si>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</si>
  <si>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</si>
  <si>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</si>
  <si>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</si>
  <si>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</si>
  <si>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</si>
  <si>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</si>
  <si>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</si>
  <si>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</si>
  <si>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</si>
  <si>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</si>
  <si>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</si>
  <si>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</si>
  <si>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</si>
  <si>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</si>
  <si>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</si>
  <si>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</si>
  <si>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</si>
  <si>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</si>
  <si>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</si>
  <si>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</si>
  <si>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</si>
  <si>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</si>
  <si>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</si>
  <si>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</si>
  <si>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</si>
  <si>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</si>
  <si>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</si>
  <si>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</si>
  <si>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</si>
  <si>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</si>
  <si>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</si>
  <si>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</si>
  <si>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</si>
  <si>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</si>
  <si>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</si>
  <si>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</si>
  <si>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</si>
  <si>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</si>
  <si>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</si>
  <si>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</si>
  <si>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</si>
  <si>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</si>
  <si>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</si>
  <si>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</si>
  <si>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</si>
  <si>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</si>
  <si>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</si>
  <si>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</si>
  <si>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</si>
  <si>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</si>
  <si>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</si>
  <si>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</si>
  <si>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</si>
  <si>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</si>
  <si>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</si>
  <si>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</si>
  <si>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</si>
  <si>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</si>
  <si>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</si>
  <si>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</si>
  <si>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</si>
  <si>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</si>
  <si>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</si>
  <si>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</si>
  <si>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</si>
  <si>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</si>
  <si>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</si>
  <si>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</si>
  <si>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</si>
  <si>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</si>
  <si>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</si>
  <si>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</si>
  <si>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</si>
  <si>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</si>
  <si>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</si>
  <si>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</si>
  <si>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</si>
  <si>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</si>
  <si>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</si>
  <si>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</si>
  <si>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</si>
  <si>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</si>
  <si>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</si>
  <si>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</si>
  <si>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</si>
  <si>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</si>
  <si>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</si>
  <si>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</si>
  <si>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</si>
  <si>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</si>
  <si>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</si>
  <si>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</si>
  <si>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</si>
  <si>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</si>
  <si>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</si>
  <si>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</si>
  <si>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</si>
  <si>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</si>
  <si>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</si>
  <si>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</si>
  <si>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</si>
  <si>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</si>
  <si>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</si>
  <si>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</si>
  <si>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</si>
  <si>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</si>
  <si>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</si>
  <si>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</si>
  <si>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</si>
  <si>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</si>
  <si>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</si>
  <si>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</si>
  <si>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</si>
  <si>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</si>
  <si>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</si>
  <si>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</si>
  <si>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</si>
  <si>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</si>
  <si>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</si>
  <si>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</si>
  <si>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</si>
  <si>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</si>
  <si>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</si>
  <si>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</si>
  <si>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</si>
  <si>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</si>
  <si>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</si>
  <si>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</si>
  <si>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</si>
  <si>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</si>
  <si>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</si>
  <si>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</si>
  <si>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</si>
  <si>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</si>
  <si>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</si>
  <si>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</si>
  <si>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</si>
  <si>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</si>
  <si>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</si>
  <si>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</si>
  <si>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</si>
  <si>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</si>
  <si>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</si>
  <si>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</si>
  <si>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</si>
  <si>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</si>
  <si>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</si>
  <si>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</si>
  <si>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</si>
  <si>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</si>
  <si>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</si>
  <si>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</si>
  <si>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</si>
  <si>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</si>
  <si>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</si>
  <si>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</si>
  <si>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</si>
  <si>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</si>
  <si>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</si>
  <si>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</si>
  <si>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</si>
  <si>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</si>
  <si>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</si>
  <si>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</si>
  <si>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</si>
  <si>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</si>
  <si>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</si>
  <si>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</si>
  <si>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</si>
  <si>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</si>
  <si>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</si>
  <si>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</si>
  <si>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</si>
  <si>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</si>
  <si>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</si>
  <si>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</si>
  <si>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</si>
  <si>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</si>
  <si>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</si>
  <si>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</si>
  <si>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</si>
  <si>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</si>
  <si>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</si>
  <si>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</si>
  <si>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</si>
  <si>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</si>
  <si>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</si>
  <si>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</si>
  <si>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</si>
  <si>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</si>
  <si>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</si>
  <si>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</si>
  <si>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</si>
  <si>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</si>
  <si>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</si>
  <si>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</si>
  <si>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</si>
  <si>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</si>
  <si>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</si>
  <si>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</si>
  <si>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</si>
  <si>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</si>
  <si>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</si>
  <si>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</si>
  <si>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</si>
  <si>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</si>
  <si>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</si>
  <si>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</si>
  <si>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</si>
  <si>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</si>
  <si>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</si>
  <si>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</si>
  <si>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</si>
  <si>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</si>
  <si>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</si>
  <si>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</si>
  <si>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</si>
  <si>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</si>
  <si>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</si>
  <si>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</si>
  <si>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</si>
  <si>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</si>
  <si>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</si>
  <si>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</si>
  <si>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</si>
  <si>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</si>
  <si>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</si>
  <si>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</si>
  <si>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</si>
  <si>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</si>
  <si>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</si>
  <si>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</si>
  <si>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</si>
  <si>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</si>
  <si>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</si>
  <si>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</si>
  <si>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</si>
  <si>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</si>
  <si>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</si>
  <si>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</si>
  <si>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</si>
  <si>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</si>
  <si>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</si>
  <si>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</si>
  <si>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</si>
  <si>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</si>
  <si>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</si>
  <si>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</si>
  <si>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</si>
  <si>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</si>
  <si>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</si>
  <si>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</si>
  <si>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</si>
  <si>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</si>
  <si>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</si>
  <si>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</si>
  <si>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</si>
  <si>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</si>
  <si>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</si>
  <si>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</si>
  <si>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</si>
  <si>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</si>
  <si>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</si>
  <si>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</si>
  <si>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</si>
  <si>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</si>
  <si>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</si>
  <si>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</si>
  <si>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</si>
  <si>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</si>
  <si>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</si>
  <si>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</si>
  <si>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</si>
  <si>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</si>
  <si>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</si>
  <si>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</si>
  <si>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</si>
  <si>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</si>
  <si>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</si>
  <si>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</si>
  <si>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</si>
  <si>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</si>
  <si>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</si>
  <si>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</si>
  <si>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</si>
  <si>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</si>
  <si>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</si>
  <si>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</si>
  <si>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</si>
  <si>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</si>
  <si>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</si>
  <si>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</si>
  <si>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</si>
  <si>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</si>
  <si>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</si>
  <si>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</si>
  <si>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</si>
  <si>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</si>
  <si>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</si>
  <si>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</si>
  <si>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</si>
  <si>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</si>
  <si>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</si>
  <si>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</si>
  <si>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</si>
  <si>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</si>
  <si>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</si>
  <si>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</si>
  <si>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</si>
  <si>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</si>
  <si>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</si>
  <si>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</si>
  <si>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</si>
  <si>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</si>
  <si>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</si>
  <si>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</si>
  <si>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</si>
  <si>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</si>
  <si>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</si>
  <si>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</si>
  <si>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</si>
  <si>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</si>
  <si>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</si>
  <si>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</si>
  <si>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</si>
  <si>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</si>
  <si>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</si>
  <si>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</si>
  <si>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</si>
  <si>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</si>
  <si>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</si>
  <si>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</si>
  <si>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</si>
  <si>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</si>
  <si>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</si>
  <si>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</si>
  <si>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</si>
  <si>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</si>
  <si>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</si>
  <si>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</si>
  <si>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</si>
  <si>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</si>
  <si>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</si>
  <si>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</si>
  <si>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</si>
  <si>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</si>
  <si>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</si>
  <si>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</si>
  <si>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</si>
  <si>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</si>
  <si>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</si>
  <si>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</si>
  <si>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</si>
  <si>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</si>
  <si>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</si>
  <si>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</si>
  <si>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</si>
  <si>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</si>
  <si>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</si>
  <si>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</si>
  <si>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</si>
  <si>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</si>
  <si>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</si>
  <si>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</si>
  <si>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</si>
  <si>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</si>
  <si>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</si>
  <si>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</si>
  <si>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</si>
  <si>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</si>
  <si>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</si>
  <si>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</si>
  <si>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</si>
  <si>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</si>
  <si>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</si>
  <si>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</si>
  <si>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</si>
  <si>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</si>
  <si>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</si>
  <si>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</si>
  <si>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</si>
  <si>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</si>
  <si>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</si>
  <si>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</si>
  <si>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</si>
  <si>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</si>
  <si>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</si>
  <si>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</si>
  <si>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</si>
  <si>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</si>
  <si>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</si>
  <si>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</si>
  <si>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</si>
  <si>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</si>
  <si>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</si>
  <si>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</si>
  <si>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</si>
  <si>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</si>
  <si>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</si>
  <si>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</si>
  <si>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</si>
  <si>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</si>
  <si>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</si>
  <si>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</si>
  <si>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</si>
  <si>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</si>
  <si>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</si>
  <si>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</si>
  <si>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</si>
  <si>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</si>
  <si>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</si>
  <si>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</si>
  <si>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</si>
  <si>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</si>
  <si>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</si>
  <si>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</si>
  <si>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</si>
  <si>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</si>
  <si>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</si>
  <si>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</si>
  <si>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</si>
  <si>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</si>
  <si>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</si>
  <si>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</si>
  <si>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</si>
  <si>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</si>
  <si>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</si>
  <si>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</si>
  <si>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</si>
  <si>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</si>
  <si>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</si>
  <si>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</si>
  <si>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</si>
  <si>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</si>
  <si>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</si>
  <si>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</si>
  <si>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</si>
  <si>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</si>
  <si>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</si>
  <si>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</si>
  <si>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</si>
  <si>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</si>
  <si>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</si>
  <si>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</si>
  <si>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</si>
  <si>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</si>
  <si>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</si>
  <si>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</si>
  <si>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</si>
  <si>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</si>
  <si>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</si>
  <si>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</si>
  <si>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</si>
  <si>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</si>
  <si>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</si>
  <si>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</si>
  <si>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</si>
  <si>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</si>
  <si>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</si>
  <si>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</si>
  <si>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</si>
  <si>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</si>
  <si>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</si>
  <si>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</si>
  <si>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</si>
  <si>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</si>
  <si>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</si>
  <si>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</si>
  <si>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</si>
  <si>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</si>
  <si>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</si>
  <si>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</si>
  <si>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</si>
  <si>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</si>
  <si>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</si>
  <si>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</si>
  <si>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</si>
  <si>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</si>
  <si>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</si>
  <si>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</si>
  <si>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</si>
  <si>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</si>
  <si>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</si>
  <si>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</si>
  <si>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</si>
  <si>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</si>
  <si>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</si>
  <si>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</si>
  <si>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</si>
  <si>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</si>
  <si>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</si>
  <si>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</si>
  <si>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</si>
  <si>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</si>
  <si>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</si>
  <si>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</si>
  <si>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</si>
  <si>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</si>
  <si>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</si>
  <si>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</si>
  <si>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</si>
  <si>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</si>
  <si>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</si>
  <si>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</si>
  <si>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</si>
  <si>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</si>
  <si>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</si>
  <si>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</si>
  <si>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</si>
  <si>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</si>
  <si>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</si>
  <si>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</si>
  <si>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</si>
  <si>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</si>
  <si>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</si>
  <si>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</si>
  <si>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</si>
  <si>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</si>
  <si>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</si>
  <si>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</si>
  <si>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</si>
  <si>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</si>
  <si>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</si>
  <si>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</si>
  <si>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</si>
  <si>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</si>
  <si>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</si>
  <si>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</si>
  <si>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</si>
  <si>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</si>
  <si>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</si>
  <si>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</si>
  <si>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</si>
  <si>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</si>
  <si>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</si>
  <si>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</si>
  <si>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</si>
  <si>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</si>
  <si>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</si>
  <si>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</si>
  <si>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</si>
  <si>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</si>
  <si>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</si>
  <si>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</si>
  <si>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</si>
  <si>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</si>
  <si>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</si>
  <si>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</si>
  <si>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</si>
  <si>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</si>
  <si>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</si>
  <si>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</si>
  <si>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</si>
  <si>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</si>
  <si>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</si>
  <si>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</si>
  <si>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</si>
  <si>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</si>
  <si>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</si>
  <si>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</si>
  <si>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</si>
  <si>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</si>
  <si>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</si>
  <si>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</si>
  <si>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</si>
  <si>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</si>
  <si>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</si>
  <si>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</si>
  <si>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</si>
  <si>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</si>
  <si>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</si>
  <si>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</si>
  <si>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</si>
  <si>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</si>
  <si>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</si>
  <si>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</si>
  <si>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</si>
  <si>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</si>
  <si>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</si>
  <si>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</si>
  <si>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</si>
  <si>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</si>
  <si>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</si>
  <si>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</si>
  <si>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</si>
  <si>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</si>
  <si>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</si>
  <si>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</si>
  <si>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</si>
  <si>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</si>
  <si>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</si>
  <si>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</si>
  <si>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</si>
  <si>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</si>
  <si>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</si>
  <si>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</si>
  <si>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</si>
  <si>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</si>
  <si>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</si>
  <si>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</si>
  <si>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</si>
  <si>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</si>
  <si>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</si>
  <si>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</si>
  <si>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</si>
  <si>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</si>
  <si>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</si>
  <si>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</si>
  <si>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</si>
  <si>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</si>
  <si>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</si>
  <si>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</si>
  <si>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</si>
  <si>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</si>
  <si>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</si>
  <si>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</si>
  <si>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</si>
  <si>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</si>
  <si>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</si>
  <si>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</si>
  <si>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</si>
  <si>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</si>
  <si>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</si>
  <si>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</si>
  <si>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</si>
  <si>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</si>
  <si>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</si>
  <si>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</si>
  <si>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</si>
  <si>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</si>
  <si>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</si>
  <si>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</si>
  <si>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</si>
  <si>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</si>
  <si>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</si>
  <si>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</si>
  <si>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</si>
  <si>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</si>
  <si>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</si>
  <si>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</si>
  <si>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</si>
  <si>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</si>
  <si>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</si>
  <si>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</si>
  <si>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</si>
  <si>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</si>
  <si>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</si>
  <si>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</si>
  <si>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</si>
  <si>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</si>
  <si>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</si>
  <si>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</si>
  <si>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</si>
  <si>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</si>
  <si>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</si>
  <si>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</si>
  <si>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</si>
  <si>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</si>
  <si>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</si>
  <si>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</si>
  <si>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</si>
  <si>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</si>
  <si>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</si>
  <si>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</si>
  <si>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</si>
  <si>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</si>
  <si>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</si>
  <si>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</si>
  <si>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</si>
  <si>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</si>
  <si>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</si>
  <si>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</si>
  <si>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</si>
  <si>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</si>
  <si>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</si>
  <si>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</si>
  <si>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</si>
  <si>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</si>
  <si>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</si>
  <si>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</si>
  <si>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</si>
  <si>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</si>
  <si>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</si>
  <si>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</si>
  <si>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</si>
  <si>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</si>
  <si>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</si>
  <si>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</si>
  <si>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</si>
  <si>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</si>
  <si>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</si>
  <si>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</si>
  <si>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</si>
  <si>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</si>
  <si>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</si>
  <si>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</si>
  <si>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</si>
  <si>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</si>
  <si>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</si>
  <si>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</si>
  <si>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</si>
  <si>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</si>
  <si>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</si>
  <si>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</si>
  <si>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</si>
  <si>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</si>
  <si>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</si>
  <si>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</si>
  <si>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</si>
  <si>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</si>
  <si>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</si>
  <si>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</si>
  <si>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</si>
  <si>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</si>
  <si>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</si>
  <si>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</si>
  <si>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</si>
  <si>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</si>
  <si>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</si>
  <si>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</si>
  <si>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</si>
  <si>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</si>
  <si>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</si>
  <si>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</si>
  <si>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</si>
  <si>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</si>
  <si>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</si>
  <si>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</si>
  <si>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</si>
  <si>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</si>
  <si>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</si>
  <si>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</si>
  <si>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</si>
  <si>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</si>
  <si>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</si>
  <si>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</si>
  <si>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</si>
  <si>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</si>
  <si>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</si>
  <si>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</si>
  <si>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</si>
  <si>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</si>
  <si>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</si>
  <si>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</si>
  <si>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</si>
  <si>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</si>
  <si>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</si>
  <si>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</si>
  <si>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</si>
  <si>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</si>
  <si>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</si>
  <si>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</si>
  <si>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</si>
  <si>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</si>
  <si>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</si>
  <si>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</si>
  <si>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</si>
  <si>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</si>
  <si>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</si>
  <si>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</si>
  <si>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</si>
  <si>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</si>
  <si>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</si>
  <si>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</si>
  <si>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</si>
  <si>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</si>
  <si>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</si>
  <si>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</si>
  <si>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</si>
  <si>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</si>
  <si>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</si>
  <si>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</si>
  <si>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</si>
  <si>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</si>
  <si>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</si>
  <si>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</si>
  <si>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</si>
  <si>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</si>
  <si>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</si>
  <si>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</si>
  <si>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</si>
  <si>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</si>
  <si>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</si>
  <si>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</si>
  <si>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</si>
  <si>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</si>
  <si>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</si>
  <si>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</si>
  <si>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</si>
  <si>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</si>
  <si>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</si>
  <si>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</si>
  <si>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</si>
  <si>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</si>
  <si>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</si>
  <si>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</si>
  <si>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</si>
  <si>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</si>
  <si>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</si>
  <si>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</si>
  <si>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</si>
  <si>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</si>
  <si>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</si>
  <si>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</si>
  <si>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</si>
  <si>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</si>
  <si>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</si>
  <si>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</si>
  <si>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</si>
  <si>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</si>
  <si>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</si>
  <si>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</si>
  <si>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</si>
  <si>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</si>
  <si>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</si>
  <si>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</si>
  <si>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</si>
  <si>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</si>
  <si>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</si>
  <si>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</si>
  <si>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</si>
  <si>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</si>
  <si>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</si>
  <si>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</si>
  <si>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</si>
  <si>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</si>
  <si>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</si>
  <si>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</si>
  <si>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</si>
  <si>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</si>
  <si>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</si>
  <si>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</si>
  <si>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</si>
  <si>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</si>
  <si>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</si>
  <si>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</si>
  <si>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</si>
  <si>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</si>
  <si>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</si>
  <si>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</si>
  <si>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</si>
  <si>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</si>
  <si>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</si>
  <si>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</si>
  <si>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</si>
  <si>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</si>
  <si>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</si>
  <si>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</si>
  <si>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</si>
  <si>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</si>
  <si>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</si>
  <si>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</si>
  <si>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</si>
  <si>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</si>
  <si>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</si>
  <si>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</si>
  <si>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</si>
  <si>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</si>
  <si>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</si>
  <si>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</si>
  <si>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</si>
  <si>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</si>
  <si>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</si>
  <si>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</si>
  <si>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</si>
  <si>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</si>
  <si>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</si>
  <si>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</si>
  <si>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</si>
  <si>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</si>
  <si>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</si>
  <si>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</si>
  <si>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</si>
  <si>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</si>
  <si>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</si>
  <si>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</si>
  <si>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</si>
  <si>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</si>
  <si>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</si>
  <si>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</si>
  <si>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</si>
  <si>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</si>
  <si>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</si>
  <si>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</si>
  <si>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</si>
  <si>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</si>
  <si>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</si>
  <si>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</si>
  <si>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</si>
  <si>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</si>
  <si>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</si>
  <si>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</si>
  <si>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</si>
  <si>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</si>
  <si>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</si>
  <si>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</si>
  <si>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</si>
  <si>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</si>
  <si>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</si>
  <si>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</si>
  <si>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</si>
  <si>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</si>
  <si>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</si>
  <si>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</si>
  <si>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</si>
  <si>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</si>
  <si>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</si>
  <si>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</si>
  <si>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</si>
  <si>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</si>
  <si>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</si>
  <si>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</si>
  <si>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</si>
  <si>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</si>
  <si>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</si>
  <si>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</si>
  <si>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</si>
  <si>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</si>
  <si>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</si>
  <si>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</si>
  <si>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</si>
  <si>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</si>
  <si>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</si>
  <si>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</si>
  <si>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</si>
  <si>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</si>
  <si>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</si>
  <si>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</si>
  <si>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</si>
  <si>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</si>
  <si>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</si>
  <si>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</si>
  <si>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</si>
  <si>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</si>
  <si>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</si>
  <si>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</si>
  <si>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</si>
  <si>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</si>
  <si>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</si>
  <si>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</si>
  <si>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</si>
  <si>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</si>
  <si>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</si>
  <si>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</si>
  <si>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</si>
  <si>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</si>
  <si>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</si>
  <si>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</si>
  <si>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</si>
  <si>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</si>
  <si>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</si>
  <si>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</si>
  <si>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</si>
  <si>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</si>
  <si>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</si>
  <si>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</si>
  <si>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</si>
  <si>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</si>
  <si>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</si>
  <si>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</si>
  <si>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</si>
  <si>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</si>
  <si>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</si>
  <si>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</si>
  <si>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</si>
  <si>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</si>
  <si>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</si>
  <si>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</si>
  <si>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</si>
  <si>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</si>
  <si>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</si>
  <si>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</si>
  <si>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</si>
  <si>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</si>
  <si>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</si>
  <si>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</si>
  <si>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</si>
  <si>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</si>
  <si>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</si>
  <si>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</si>
  <si>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</si>
  <si>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</si>
  <si>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</si>
  <si>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</si>
  <si>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</si>
  <si>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</si>
  <si>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</si>
  <si>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</si>
  <si>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</si>
  <si>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</si>
  <si>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</si>
  <si>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</si>
  <si>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</si>
  <si>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</si>
  <si>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</si>
  <si>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</si>
  <si>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</si>
  <si>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</si>
  <si>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</si>
  <si>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</si>
  <si>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</si>
  <si>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</si>
  <si>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</si>
  <si>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</si>
  <si>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</si>
  <si>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</si>
  <si>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</si>
  <si>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</si>
  <si>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</si>
  <si>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</si>
  <si>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</si>
  <si>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</si>
  <si>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</si>
  <si>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</si>
  <si>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</si>
  <si>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</si>
  <si>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</si>
  <si>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</si>
  <si>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</si>
  <si>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</si>
  <si>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</si>
  <si>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</si>
  <si>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</si>
  <si>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</si>
  <si>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</si>
  <si>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</si>
  <si>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</si>
  <si>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</si>
  <si>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</si>
  <si>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</si>
  <si>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</si>
  <si>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</si>
  <si>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</si>
  <si>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</si>
  <si>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</si>
  <si>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</si>
  <si>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</si>
  <si>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</si>
  <si>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</si>
  <si>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</si>
  <si>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</si>
  <si>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</si>
  <si>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</si>
  <si>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</si>
  <si>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</si>
  <si>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</si>
  <si>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</si>
  <si>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</si>
  <si>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</si>
  <si>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</si>
  <si>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</si>
  <si>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</si>
  <si>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</si>
  <si>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</si>
  <si>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</si>
  <si>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</si>
  <si>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</si>
  <si>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</si>
  <si>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</si>
  <si>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</si>
  <si>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</si>
  <si>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</si>
  <si>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</si>
  <si>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</si>
  <si>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</si>
  <si>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</si>
  <si>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</si>
  <si>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</si>
  <si>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</si>
  <si>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</si>
  <si>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</si>
  <si>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</si>
  <si>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</si>
  <si>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</si>
  <si>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</si>
  <si>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</si>
  <si>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</si>
  <si>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</si>
  <si>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</si>
  <si>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</si>
  <si>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</si>
  <si>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</si>
  <si>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</si>
  <si>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</si>
  <si>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</si>
  <si>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</si>
  <si>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</si>
  <si>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</si>
  <si>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</si>
  <si>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</si>
  <si>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</si>
  <si>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</si>
  <si>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</si>
  <si>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</si>
  <si>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</si>
  <si>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</si>
  <si>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</si>
  <si>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</si>
  <si>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</si>
  <si>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</si>
  <si>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</si>
  <si>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</si>
  <si>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</si>
  <si>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</si>
  <si>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</si>
  <si>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</si>
  <si>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</si>
  <si>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</si>
  <si>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</si>
  <si>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</si>
  <si>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</si>
  <si>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</si>
  <si>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</si>
  <si>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</si>
  <si>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</si>
  <si>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</si>
  <si>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</si>
  <si>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</si>
  <si>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</si>
  <si>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</si>
  <si>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</si>
  <si>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</si>
  <si>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</si>
  <si>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</si>
  <si>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</si>
  <si>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</si>
  <si>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</si>
  <si>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</si>
  <si>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</si>
  <si>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</si>
  <si>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</si>
  <si>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</si>
  <si>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</si>
  <si>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</si>
  <si>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</si>
  <si>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</si>
  <si>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</si>
  <si>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</si>
  <si>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</si>
  <si>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</si>
  <si>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</si>
  <si>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</si>
  <si>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</si>
  <si>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</si>
  <si>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</si>
  <si>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</si>
  <si>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</si>
  <si>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</si>
  <si>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</si>
  <si>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</si>
  <si>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</si>
  <si>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</si>
  <si>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</si>
  <si>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</si>
  <si>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</si>
  <si>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</si>
  <si>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</si>
  <si>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</si>
  <si>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</si>
  <si>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</si>
  <si>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</si>
  <si>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</si>
  <si>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</si>
  <si>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</si>
  <si>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</si>
  <si>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</si>
  <si>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</si>
  <si>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</si>
  <si>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</si>
  <si>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</si>
  <si>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</si>
  <si>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</si>
  <si>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</si>
  <si>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</si>
  <si>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</si>
  <si>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</si>
  <si>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</si>
  <si>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</si>
  <si>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</si>
  <si>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</si>
  <si>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</si>
  <si>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</si>
  <si>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</si>
  <si>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</si>
  <si>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</si>
  <si>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</si>
  <si>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</si>
  <si>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</si>
  <si>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</si>
  <si>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</si>
  <si>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</si>
  <si>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</si>
  <si>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</si>
  <si>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</si>
  <si>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</si>
  <si>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</si>
  <si>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</si>
  <si>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</si>
  <si>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</si>
  <si>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</si>
  <si>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</si>
  <si>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</si>
  <si>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</si>
  <si>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</si>
  <si>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</si>
  <si>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</si>
  <si>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</si>
  <si>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</si>
  <si>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</si>
  <si>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</si>
  <si>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</si>
  <si>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</si>
  <si>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</si>
  <si>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</si>
  <si>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</si>
  <si>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</si>
  <si>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</si>
  <si>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</si>
  <si>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</si>
  <si>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</si>
  <si>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</si>
  <si>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</si>
  <si>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</si>
  <si>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</si>
  <si>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</si>
  <si>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</si>
  <si>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</si>
  <si>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</si>
  <si>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</si>
  <si>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</si>
  <si>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</si>
  <si>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</si>
  <si>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</si>
  <si>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</si>
  <si>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</si>
  <si>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</si>
  <si>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</si>
  <si>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</si>
  <si>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</si>
  <si>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</si>
  <si>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</si>
  <si>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</si>
  <si>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</si>
  <si>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</si>
  <si>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</si>
  <si>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</si>
  <si>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</si>
  <si>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</si>
  <si>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</si>
  <si>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</si>
  <si>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</si>
  <si>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</si>
  <si>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</si>
  <si>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</si>
  <si>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</si>
  <si>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</si>
  <si>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</si>
  <si>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</si>
  <si>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</si>
  <si>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</si>
  <si>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</si>
  <si>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</si>
  <si>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</si>
  <si>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</si>
  <si>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</si>
  <si>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</si>
  <si>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</si>
  <si>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</si>
  <si>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</si>
  <si>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</si>
  <si>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</si>
  <si>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</si>
  <si>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</si>
  <si>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</si>
  <si>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</si>
  <si>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</si>
  <si>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</si>
  <si>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</si>
  <si>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</si>
  <si>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</si>
  <si>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</si>
  <si>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</si>
  <si>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</si>
  <si>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</si>
  <si>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</si>
  <si>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</si>
  <si>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</si>
  <si>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</si>
  <si>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</si>
  <si>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</si>
  <si>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</si>
  <si>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</si>
  <si>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</si>
  <si>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</si>
  <si>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</si>
  <si>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</si>
  <si>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</si>
  <si>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</si>
  <si>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</si>
  <si>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</si>
  <si>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</si>
  <si>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</si>
  <si>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</si>
  <si>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</si>
  <si>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</si>
  <si>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</si>
  <si>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</si>
  <si>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</si>
  <si>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</si>
  <si>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</si>
  <si>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</si>
  <si>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</si>
  <si>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</si>
  <si>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</si>
  <si>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</si>
  <si>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</si>
  <si>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</si>
  <si>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</si>
  <si>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</si>
  <si>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</si>
  <si>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</si>
  <si>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</si>
  <si>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</si>
  <si>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</si>
  <si>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</si>
  <si>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</si>
  <si>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</si>
  <si>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</si>
  <si>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</si>
  <si>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</si>
  <si>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</si>
  <si>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</si>
  <si>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</si>
  <si>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</si>
  <si>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</si>
  <si>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</si>
  <si>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</si>
  <si>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</si>
  <si>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</si>
  <si>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</si>
  <si>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</si>
  <si>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</si>
  <si>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</si>
  <si>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</si>
  <si>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</si>
  <si>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</si>
  <si>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</si>
  <si>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</si>
  <si>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</si>
  <si>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</si>
  <si>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</si>
  <si>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</si>
  <si>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</si>
  <si>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</si>
  <si>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</si>
  <si>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</si>
  <si>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</si>
  <si>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</si>
  <si>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</si>
  <si>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</si>
  <si>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</si>
  <si>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</si>
  <si>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</si>
  <si>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</si>
  <si>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</si>
  <si>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</si>
  <si>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</si>
  <si>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</si>
  <si>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</si>
  <si>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</si>
  <si>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</si>
  <si>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</si>
  <si>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</si>
  <si>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</si>
  <si>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</si>
  <si>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</si>
  <si>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</si>
  <si>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</si>
  <si>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</si>
  <si>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</si>
  <si>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</si>
  <si>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</si>
  <si>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</si>
  <si>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</si>
  <si>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</si>
  <si>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</si>
  <si>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</si>
  <si>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</si>
  <si>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</si>
  <si>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</si>
  <si>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</si>
  <si>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</si>
  <si>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</si>
  <si>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</si>
  <si>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</si>
  <si>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</si>
  <si>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</si>
  <si>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</si>
  <si>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</si>
  <si>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</si>
  <si>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</si>
  <si>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</si>
  <si>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</si>
  <si>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</si>
  <si>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</si>
  <si>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</si>
  <si>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</si>
  <si>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</si>
  <si>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</si>
  <si>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</si>
  <si>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</si>
  <si>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</si>
  <si>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</si>
  <si>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</si>
  <si>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</si>
  <si>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</si>
  <si>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</si>
  <si>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</si>
  <si>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</si>
  <si>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</si>
  <si>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</si>
  <si>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</si>
  <si>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</si>
  <si>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</si>
  <si>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</si>
  <si>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</si>
  <si>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</si>
  <si>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</si>
  <si>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</si>
  <si>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</si>
  <si>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</si>
  <si>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</si>
  <si>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</si>
  <si>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</si>
  <si>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</si>
  <si>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</si>
  <si>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</si>
  <si>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</si>
  <si>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</si>
  <si>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</si>
  <si>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</si>
  <si>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</si>
  <si>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</si>
  <si>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</si>
  <si>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</si>
  <si>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</si>
  <si>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</si>
  <si>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</si>
  <si>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</si>
  <si>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</si>
  <si>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</si>
  <si>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</si>
  <si>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</si>
  <si>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</si>
  <si>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</si>
  <si>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</si>
  <si>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</si>
  <si>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</si>
  <si>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</si>
  <si>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</si>
  <si>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</si>
  <si>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</si>
  <si>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</si>
  <si>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</si>
  <si>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</si>
  <si>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</si>
  <si>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</si>
  <si>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</si>
  <si>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</si>
  <si>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</si>
  <si>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</si>
  <si>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</si>
  <si>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</si>
  <si>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</si>
  <si>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</si>
  <si>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</si>
  <si>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</si>
  <si>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</si>
  <si>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</si>
  <si>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</si>
  <si>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</si>
  <si>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</si>
  <si>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</si>
  <si>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</si>
  <si>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</si>
  <si>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</si>
  <si>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</si>
  <si>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</si>
  <si>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</si>
  <si>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</si>
  <si>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</si>
  <si>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</si>
  <si>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</si>
  <si>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</si>
  <si>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</si>
  <si>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</si>
  <si>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</si>
  <si>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</si>
  <si>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</si>
  <si>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</si>
  <si>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</si>
  <si>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</si>
  <si>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</si>
  <si>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</si>
  <si>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</si>
  <si>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</si>
  <si>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</si>
  <si>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</si>
  <si>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</si>
  <si>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</si>
  <si>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</si>
  <si>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</si>
  <si>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</si>
  <si>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</si>
  <si>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</si>
  <si>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</si>
  <si>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</si>
  <si>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</si>
  <si>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</si>
  <si>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</si>
  <si>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</si>
  <si>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</si>
  <si>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</si>
  <si>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</si>
  <si>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</si>
  <si>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</si>
  <si>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</si>
  <si>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</si>
  <si>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</si>
  <si>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</si>
  <si>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</si>
  <si>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</si>
  <si>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</si>
  <si>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</si>
  <si>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</si>
  <si>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</si>
  <si>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</si>
  <si>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</si>
  <si>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</si>
  <si>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</si>
  <si>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</si>
  <si>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</si>
  <si>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</si>
  <si>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</si>
  <si>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</si>
  <si>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</si>
  <si>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</si>
  <si>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</si>
  <si>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</si>
  <si>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</si>
  <si>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</si>
  <si>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</si>
  <si>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</si>
  <si>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</si>
  <si>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</si>
  <si>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</si>
  <si>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</si>
  <si>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</si>
  <si>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</si>
  <si>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</si>
  <si>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</si>
  <si>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</si>
  <si>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</si>
  <si>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</si>
  <si>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</si>
  <si>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</si>
  <si>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</si>
  <si>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</si>
  <si>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</si>
  <si>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</si>
  <si>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</si>
  <si>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</si>
  <si>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</si>
  <si>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</si>
  <si>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</si>
  <si>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</si>
  <si>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</si>
  <si>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</si>
  <si>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</si>
  <si>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</si>
  <si>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</si>
  <si>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</si>
  <si>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</si>
  <si>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</si>
  <si>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</si>
  <si>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</si>
  <si>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</si>
  <si>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</si>
  <si>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</si>
  <si>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</si>
  <si>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</si>
  <si>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</si>
  <si>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</si>
  <si>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</si>
  <si>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</si>
  <si>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</si>
  <si>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</si>
  <si>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</si>
  <si>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</si>
  <si>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</si>
  <si>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</si>
  <si>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</si>
  <si>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</si>
  <si>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</si>
  <si>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</si>
  <si>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</si>
  <si>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</si>
  <si>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</si>
  <si>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</si>
  <si>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</si>
  <si>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</si>
  <si>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</si>
  <si>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</si>
  <si>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</si>
  <si>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</si>
  <si>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</si>
  <si>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</si>
  <si>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</si>
  <si>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</si>
  <si>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</si>
  <si>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</si>
  <si>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</si>
  <si>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</si>
  <si>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</si>
  <si>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</si>
  <si>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</si>
  <si>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</si>
  <si>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</si>
  <si>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</si>
  <si>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</si>
  <si>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</si>
  <si>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</si>
  <si>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</si>
  <si>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</si>
  <si>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</si>
  <si>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</si>
  <si>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</si>
  <si>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</si>
  <si>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</si>
  <si>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</si>
  <si>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</si>
  <si>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</si>
  <si>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</si>
  <si>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</si>
  <si>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</si>
  <si>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</si>
  <si>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</si>
  <si>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</si>
  <si>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</si>
  <si>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</si>
  <si>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</si>
  <si>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</si>
  <si>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</si>
  <si>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</si>
  <si>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</si>
  <si>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</si>
  <si>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</si>
  <si>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</si>
  <si>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</si>
  <si>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</si>
  <si>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</si>
  <si>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</si>
  <si>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</si>
  <si>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</si>
  <si>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</si>
  <si>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</si>
  <si>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</si>
  <si>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</si>
  <si>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</si>
  <si>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</si>
  <si>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</si>
  <si>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</si>
  <si>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</si>
  <si>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</si>
  <si>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</si>
  <si>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</si>
  <si>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</si>
  <si>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</si>
  <si>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</si>
  <si>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</si>
  <si>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</si>
  <si>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</si>
  <si>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</si>
  <si>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</si>
  <si>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</si>
  <si>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</si>
  <si>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</si>
  <si>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</si>
  <si>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</si>
  <si>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</si>
  <si>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</si>
  <si>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</si>
  <si>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</si>
  <si>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</si>
  <si>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</si>
  <si>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</si>
  <si>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</si>
  <si>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</si>
  <si>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</si>
  <si>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</si>
  <si>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</si>
  <si>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</si>
  <si>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</si>
  <si>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</si>
  <si>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</si>
  <si>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</si>
  <si>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</si>
  <si>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</si>
  <si>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</si>
  <si>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</si>
  <si>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</si>
  <si>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</si>
  <si>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</si>
  <si>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</si>
  <si>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</si>
  <si>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</si>
  <si>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</si>
  <si>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</si>
  <si>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</si>
  <si>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</si>
  <si>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</si>
  <si>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</si>
  <si>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</si>
  <si>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</si>
  <si>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</si>
  <si>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</si>
  <si>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</si>
  <si>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</si>
  <si>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</si>
  <si>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</si>
  <si>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</si>
  <si>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</si>
  <si>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</si>
  <si>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</si>
  <si>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</si>
  <si>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</si>
  <si>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</si>
  <si>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</si>
  <si>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</si>
  <si>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</si>
  <si>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</si>
  <si>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</si>
  <si>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</si>
  <si>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</si>
  <si>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</si>
  <si>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</si>
  <si>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</si>
  <si>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</si>
  <si>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</si>
  <si>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</si>
  <si>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</si>
  <si>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</si>
  <si>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</si>
  <si>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</si>
  <si>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</si>
  <si>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</si>
  <si>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</si>
  <si>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</si>
  <si>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</si>
  <si>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</si>
  <si>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</si>
  <si>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</si>
  <si>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</si>
  <si>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</si>
  <si>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</si>
  <si>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</si>
  <si>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</si>
  <si>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</si>
  <si>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</si>
  <si>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</si>
  <si>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</si>
  <si>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</si>
  <si>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</si>
  <si>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</si>
  <si>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</si>
  <si>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</si>
  <si>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</si>
  <si>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</si>
  <si>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</si>
  <si>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</si>
  <si>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</si>
  <si>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</si>
  <si>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</si>
  <si>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</si>
  <si>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</si>
  <si>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</si>
  <si>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</si>
  <si>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</si>
  <si>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</si>
  <si>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</si>
  <si>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</si>
  <si>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</si>
  <si>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</si>
  <si>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</si>
  <si>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</si>
  <si>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</si>
  <si>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</si>
  <si>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</si>
  <si>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</si>
  <si>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</si>
  <si>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</si>
  <si>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</si>
  <si>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</si>
  <si>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</si>
  <si>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</si>
  <si>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</si>
  <si>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</si>
  <si>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</si>
  <si>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</si>
  <si>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</si>
  <si>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</si>
  <si>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</si>
  <si>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</si>
  <si>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</si>
  <si>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</si>
  <si>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</si>
  <si>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</si>
  <si>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</si>
  <si>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</si>
  <si>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</si>
  <si>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</si>
  <si>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</si>
  <si>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</si>
  <si>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</si>
  <si>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</si>
  <si>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</si>
  <si>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</si>
  <si>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</si>
  <si>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</si>
  <si>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</si>
  <si>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</si>
  <si>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</si>
  <si>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</si>
  <si>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</si>
  <si>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</si>
  <si>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</si>
  <si>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</si>
  <si>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</si>
  <si>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</si>
  <si>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</si>
  <si>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</si>
  <si>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</si>
  <si>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</si>
  <si>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</si>
  <si>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</si>
  <si>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</si>
  <si>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</si>
  <si>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</si>
  <si>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</si>
  <si>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</si>
  <si>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</si>
  <si>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</si>
  <si>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</si>
  <si>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</si>
  <si>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</si>
  <si>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</si>
  <si>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</si>
  <si>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</si>
  <si>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</si>
  <si>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</si>
  <si>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</si>
  <si>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</si>
  <si>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</si>
  <si>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</si>
  <si>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</si>
  <si>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</si>
  <si>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</si>
  <si>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</si>
  <si>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</si>
  <si>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</si>
  <si>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</si>
  <si>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</si>
  <si>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</si>
  <si>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</si>
  <si>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</si>
  <si>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</si>
  <si>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</si>
  <si>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</si>
  <si>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</si>
  <si>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</si>
  <si>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</si>
  <si>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</si>
  <si>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</si>
  <si>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</si>
  <si>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</si>
  <si>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</si>
  <si>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</si>
  <si>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</si>
  <si>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</si>
  <si>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</si>
  <si>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</si>
  <si>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</si>
  <si>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</si>
  <si>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</si>
  <si>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</si>
  <si>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</si>
  <si>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</si>
  <si>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</si>
  <si>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</si>
  <si>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</si>
  <si>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</si>
  <si>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</si>
  <si>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</si>
  <si>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</si>
  <si>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</si>
  <si>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</si>
  <si>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</si>
  <si>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</si>
  <si>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</si>
  <si>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</si>
  <si>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</si>
  <si>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</si>
  <si>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</si>
  <si>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</si>
  <si>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</si>
  <si>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</si>
  <si>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</si>
  <si>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</si>
  <si>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</si>
  <si>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</si>
  <si>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</si>
  <si>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</si>
  <si>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</si>
  <si>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</si>
  <si>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</si>
  <si>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</si>
  <si>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</si>
  <si>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</si>
  <si>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</si>
  <si>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</si>
  <si>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</si>
  <si>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</si>
  <si>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</si>
  <si>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</si>
  <si>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</si>
  <si>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</si>
  <si>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</si>
  <si>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</si>
  <si>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</si>
  <si>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</si>
  <si>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</si>
  <si>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</si>
  <si>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</si>
  <si>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</si>
  <si>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</si>
  <si>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</si>
  <si>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</si>
  <si>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</si>
  <si>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</si>
  <si>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</si>
  <si>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</si>
  <si>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</si>
  <si>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</si>
  <si>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</si>
  <si>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</si>
  <si>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</si>
  <si>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</si>
  <si>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</si>
  <si>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</si>
  <si>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</si>
  <si>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</si>
  <si>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</si>
  <si>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</si>
  <si>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</si>
  <si>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</si>
  <si>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</si>
  <si>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</si>
  <si>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</si>
  <si>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</si>
  <si>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</si>
  <si>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</si>
  <si>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</si>
  <si>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</si>
  <si>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</si>
  <si>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</si>
  <si>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</si>
  <si>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</si>
  <si>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</si>
  <si>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</si>
  <si>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</si>
  <si>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</si>
  <si>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</si>
  <si>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</si>
  <si>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</si>
  <si>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</si>
  <si>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</si>
  <si>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</si>
  <si>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</si>
  <si>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</si>
  <si>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</si>
  <si>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</si>
  <si>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</si>
  <si>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</si>
  <si>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</si>
  <si>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</si>
  <si>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</si>
  <si>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</si>
  <si>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</si>
  <si>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</si>
  <si>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</si>
  <si>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</si>
  <si>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</si>
  <si>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</si>
  <si>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</si>
  <si>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</si>
  <si>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</si>
  <si>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</si>
  <si>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</si>
  <si>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</si>
  <si>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</si>
  <si>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</si>
  <si>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</si>
  <si>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</si>
  <si>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</si>
  <si>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</si>
  <si>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</si>
  <si>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</si>
  <si>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</si>
  <si>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</si>
  <si>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</si>
  <si>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</si>
  <si>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</si>
  <si>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</si>
  <si>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</si>
  <si>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</si>
  <si>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</si>
  <si>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</si>
  <si>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</si>
  <si>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</si>
  <si>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</si>
  <si>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</si>
  <si>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</si>
  <si>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</si>
  <si>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</si>
  <si>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</si>
  <si>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</si>
  <si>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</si>
  <si>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</si>
  <si>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</si>
  <si>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</si>
  <si>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</si>
  <si>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</si>
  <si>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</si>
  <si>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</si>
  <si>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</si>
  <si>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</si>
  <si>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</si>
  <si>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</si>
  <si>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</si>
  <si>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</si>
  <si>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</si>
  <si>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</si>
  <si>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</si>
  <si>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</si>
  <si>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</si>
  <si>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</si>
  <si>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</si>
  <si>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</si>
  <si>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</si>
  <si>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</si>
  <si>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</si>
  <si>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</si>
  <si>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</si>
  <si>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</si>
  <si>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</si>
  <si>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</si>
  <si>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</si>
  <si>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</si>
  <si>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</si>
  <si>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</si>
  <si>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</si>
  <si>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</si>
  <si>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</si>
  <si>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</si>
  <si>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</si>
  <si>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</si>
  <si>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</si>
  <si>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</si>
  <si>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</si>
  <si>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</si>
  <si>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</si>
  <si>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</si>
  <si>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</si>
  <si>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</si>
  <si>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</si>
  <si>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</si>
  <si>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</si>
  <si>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</si>
  <si>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</si>
  <si>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</si>
  <si>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</si>
  <si>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</si>
  <si>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</si>
  <si>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</si>
  <si>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</si>
  <si>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</si>
  <si>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</si>
  <si>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</si>
  <si>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</si>
  <si>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</si>
  <si>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</si>
  <si>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</si>
  <si>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</si>
  <si>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</si>
  <si>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</si>
  <si>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</si>
  <si>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</si>
  <si>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</si>
  <si>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</si>
  <si>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</si>
  <si>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</si>
  <si>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</si>
  <si>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</si>
  <si>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</si>
  <si>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</si>
  <si>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</si>
  <si>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</si>
  <si>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</si>
  <si>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</si>
  <si>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</si>
  <si>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</si>
  <si>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</si>
  <si>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</si>
  <si>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</si>
  <si>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</si>
  <si>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</si>
  <si>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</si>
  <si>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</si>
  <si>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</si>
  <si>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</si>
  <si>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</si>
  <si>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</si>
  <si>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</si>
  <si>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</si>
  <si>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</si>
  <si>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</si>
  <si>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</si>
  <si>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</si>
  <si>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</si>
  <si>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</si>
  <si>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</si>
  <si>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</si>
  <si>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</si>
  <si>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</si>
  <si>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</si>
  <si>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</si>
  <si>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</si>
  <si>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</si>
  <si>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</si>
  <si>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</si>
  <si>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</si>
  <si>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</si>
  <si>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</si>
  <si>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</si>
  <si>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</si>
  <si>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</si>
  <si>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</si>
  <si>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</si>
  <si>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</si>
  <si>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</si>
  <si>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</si>
  <si>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</si>
  <si>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</si>
  <si>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</si>
  <si>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</si>
  <si>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</si>
  <si>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</si>
  <si>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</si>
  <si>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</si>
  <si>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</si>
  <si>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</si>
  <si>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</si>
  <si>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</si>
  <si>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</si>
  <si>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</si>
  <si>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</si>
  <si>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</si>
  <si>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</si>
  <si>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</si>
  <si>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</si>
  <si>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</si>
  <si>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</si>
  <si>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</si>
  <si>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</si>
  <si>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</si>
  <si>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</si>
  <si>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</si>
  <si>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</si>
  <si>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</si>
  <si>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</si>
  <si>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</si>
  <si>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</si>
  <si>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</si>
  <si>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</si>
  <si>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</si>
  <si>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</si>
  <si>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</si>
  <si>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</si>
  <si>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</si>
  <si>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</si>
  <si>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</si>
  <si>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</si>
  <si>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</si>
  <si>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</si>
  <si>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</si>
  <si>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</si>
  <si>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</si>
  <si>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</si>
  <si>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</si>
  <si>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</si>
  <si>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</si>
  <si>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</si>
  <si>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</si>
  <si>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</si>
  <si>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</si>
  <si>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</si>
  <si>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</si>
  <si>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</si>
  <si>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</si>
  <si>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</si>
  <si>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</si>
  <si>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</si>
  <si>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</si>
  <si>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</si>
  <si>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</si>
  <si>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</si>
  <si>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</si>
  <si>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</si>
  <si>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</si>
  <si>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</si>
  <si>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</si>
  <si>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</si>
  <si>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</si>
  <si>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</si>
  <si>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</si>
  <si>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</si>
  <si>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</si>
  <si>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</si>
  <si>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</si>
  <si>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</si>
  <si>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</si>
  <si>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</si>
  <si>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</si>
  <si>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</si>
  <si>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</si>
  <si>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</si>
  <si>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</si>
  <si>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</si>
  <si>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</si>
  <si>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</si>
  <si>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</si>
  <si>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</si>
  <si>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</si>
  <si>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</si>
  <si>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</si>
  <si>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</si>
  <si>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</si>
  <si>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</si>
  <si>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</si>
  <si>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</si>
  <si>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</si>
  <si>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</si>
  <si>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</si>
  <si>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</si>
  <si>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</si>
  <si>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</si>
  <si>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</si>
  <si>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</si>
  <si>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</si>
  <si>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</si>
  <si>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</si>
  <si>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</si>
  <si>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</si>
  <si>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</si>
  <si>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</si>
  <si>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</si>
  <si>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</si>
  <si>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</si>
  <si>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</si>
  <si>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</si>
  <si>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</si>
  <si>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</si>
  <si>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</si>
  <si>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</si>
  <si>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</si>
  <si>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</si>
  <si>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</si>
  <si>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</si>
  <si>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</si>
  <si>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</si>
  <si>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</si>
  <si>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</si>
  <si>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</si>
  <si>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</si>
  <si>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</si>
  <si>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</si>
  <si>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</si>
  <si>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</si>
  <si>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</si>
  <si>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</si>
  <si>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</si>
  <si>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</si>
  <si>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</si>
  <si>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</si>
  <si>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</si>
  <si>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</si>
  <si>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</si>
  <si>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</si>
  <si>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</si>
  <si>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</si>
  <si>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</si>
  <si>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</si>
  <si>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</si>
  <si>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</si>
  <si>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</si>
  <si>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</si>
  <si>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</si>
  <si>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</si>
  <si>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</si>
  <si>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</si>
  <si>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</si>
  <si>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</si>
  <si>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</si>
  <si>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</si>
  <si>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</si>
  <si>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</si>
  <si>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</si>
  <si>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</si>
  <si>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</si>
  <si>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</si>
  <si>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</si>
  <si>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</si>
  <si>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</si>
  <si>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</si>
  <si>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</si>
  <si>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</si>
  <si>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</si>
  <si>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</si>
  <si>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</si>
  <si>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</si>
  <si>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</si>
  <si>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</si>
  <si>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</si>
  <si>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</si>
  <si>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</si>
  <si>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</si>
  <si>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</si>
  <si>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</si>
  <si>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</si>
  <si>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</si>
  <si>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</si>
  <si>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</si>
  <si>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</si>
  <si>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</si>
  <si>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</si>
  <si>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</si>
  <si>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</si>
  <si>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</si>
  <si>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</si>
  <si>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</si>
  <si>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</si>
  <si>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</si>
  <si>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</si>
  <si>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</si>
  <si>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</si>
  <si>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</si>
  <si>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</si>
  <si>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</si>
  <si>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</si>
  <si>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</si>
  <si>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</si>
  <si>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</si>
  <si>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</si>
  <si>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</si>
  <si>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</si>
  <si>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</si>
  <si>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</si>
  <si>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</si>
  <si>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</si>
  <si>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</si>
  <si>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</si>
  <si>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</si>
  <si>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</si>
  <si>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</si>
  <si>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</si>
  <si>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</si>
  <si>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</si>
  <si>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</si>
  <si>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</si>
  <si>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</si>
  <si>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</si>
  <si>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</si>
  <si>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</si>
  <si>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</si>
  <si>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</si>
  <si>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</si>
  <si>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</si>
  <si>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</si>
  <si>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</si>
  <si>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</si>
  <si>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</si>
  <si>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</si>
  <si>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</si>
  <si>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</si>
  <si>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</si>
  <si>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</si>
  <si>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</si>
  <si>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</si>
  <si>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</si>
  <si>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</si>
  <si>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</si>
  <si>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</si>
  <si>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</si>
  <si>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</si>
  <si>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</si>
  <si>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</si>
  <si>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</si>
  <si>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</si>
  <si>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</si>
  <si>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</si>
  <si>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</si>
  <si>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</si>
  <si>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</si>
  <si>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</si>
  <si>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</si>
  <si>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</si>
  <si>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</si>
  <si>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</si>
  <si>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</si>
  <si>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</si>
  <si>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</si>
  <si>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</si>
  <si>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</si>
  <si>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</si>
  <si>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</si>
  <si>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</si>
  <si>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</si>
  <si>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</si>
  <si>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</si>
  <si>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</si>
  <si>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</si>
  <si>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</si>
  <si>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</si>
  <si>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</si>
  <si>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</si>
  <si>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</si>
  <si>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</si>
  <si>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</si>
  <si>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</si>
  <si>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</si>
  <si>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</si>
  <si>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</si>
  <si>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</si>
  <si>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</si>
  <si>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</si>
  <si>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</si>
  <si>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</si>
  <si>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</si>
  <si>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</si>
  <si>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</si>
  <si>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</si>
  <si>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</si>
  <si>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</si>
  <si>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</si>
  <si>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</si>
  <si>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</si>
  <si>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</si>
  <si>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</si>
  <si>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</si>
  <si>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</si>
  <si>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</si>
  <si>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</si>
  <si>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</si>
  <si>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</si>
  <si>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</si>
  <si>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</si>
  <si>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</si>
  <si>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</si>
  <si>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</si>
  <si>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</si>
  <si>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</si>
  <si>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</si>
  <si>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</si>
  <si>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</si>
  <si>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</si>
  <si>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</si>
  <si>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</si>
  <si>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</si>
  <si>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</si>
  <si>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</si>
  <si>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</si>
  <si>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</si>
  <si>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</si>
  <si>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</si>
  <si>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</si>
  <si>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</si>
  <si>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</si>
  <si>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</si>
  <si>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</si>
  <si>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</si>
  <si>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</si>
  <si>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</si>
  <si>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</si>
  <si>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</si>
  <si>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</si>
  <si>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</si>
  <si>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</si>
  <si>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</si>
  <si>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</si>
  <si>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</si>
  <si>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</si>
  <si>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</si>
  <si>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</si>
  <si>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</si>
  <si>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</si>
  <si>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</si>
  <si>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</si>
  <si>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</si>
  <si>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</si>
  <si>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</si>
  <si>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</si>
  <si>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</si>
  <si>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</si>
  <si>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</si>
  <si>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</si>
  <si>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</si>
  <si>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</si>
  <si>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</si>
  <si>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</si>
  <si>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</si>
  <si>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</si>
  <si>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</si>
  <si>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</si>
  <si>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</si>
  <si>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</si>
  <si>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</si>
  <si>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</si>
  <si>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</si>
  <si>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</si>
  <si>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</si>
  <si>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</si>
  <si>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</si>
  <si>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</si>
  <si>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</si>
  <si>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</si>
  <si>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</si>
  <si>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</si>
  <si>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</si>
  <si>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</si>
  <si>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</si>
  <si>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</si>
  <si>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</si>
  <si>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</si>
  <si>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</si>
  <si>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</si>
  <si>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</si>
  <si>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</si>
  <si>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</si>
  <si>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</si>
  <si>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</si>
  <si>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</si>
  <si>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</si>
  <si>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</si>
  <si>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</si>
  <si>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</si>
  <si>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</si>
  <si>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</si>
  <si>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</si>
  <si>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</si>
  <si>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</si>
  <si>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</si>
  <si>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</si>
  <si>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</si>
  <si>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</si>
  <si>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</si>
  <si>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</si>
  <si>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</si>
  <si>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</si>
  <si>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</si>
  <si>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</si>
  <si>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</si>
  <si>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</si>
  <si>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</si>
  <si>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</si>
  <si>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</si>
  <si>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</si>
  <si>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</si>
  <si>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</si>
  <si>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</si>
  <si>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</si>
  <si>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</si>
  <si>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</si>
  <si>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</si>
  <si>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</si>
  <si>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</si>
  <si>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</si>
  <si>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</si>
  <si>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</si>
  <si>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</si>
  <si>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</si>
  <si>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</si>
  <si>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</si>
  <si>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</si>
  <si>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</si>
  <si>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</si>
  <si>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</si>
  <si>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</si>
  <si>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</si>
  <si>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</si>
  <si>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</si>
  <si>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</si>
  <si>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</si>
  <si>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</si>
  <si>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</si>
  <si>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</si>
  <si>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</si>
  <si>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</si>
  <si>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</si>
  <si>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</si>
  <si>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</si>
  <si>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</si>
  <si>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</si>
  <si>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</si>
  <si>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</si>
  <si>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</si>
  <si>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</si>
  <si>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</si>
  <si>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</si>
  <si>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</si>
  <si>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</si>
  <si>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</si>
  <si>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</si>
  <si>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</si>
  <si>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</si>
  <si>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</si>
  <si>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</si>
  <si>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</si>
  <si>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</si>
  <si>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</si>
  <si>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</si>
  <si>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</si>
  <si>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</si>
  <si>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</si>
  <si>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</si>
  <si>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</si>
  <si>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</si>
  <si>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</si>
  <si>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</si>
  <si>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</si>
  <si>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</si>
  <si>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</si>
  <si>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</si>
  <si>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</si>
  <si>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</si>
  <si>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</si>
  <si>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</si>
  <si>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</si>
  <si>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</si>
  <si>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</si>
  <si>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</si>
  <si>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</si>
  <si>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</si>
  <si>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</si>
  <si>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</si>
  <si>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</si>
  <si>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</si>
  <si>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</si>
  <si>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</si>
  <si>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</si>
  <si>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</si>
  <si>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</si>
  <si>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</si>
  <si>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</si>
  <si>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</si>
  <si>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</si>
  <si>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</si>
  <si>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</si>
  <si>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</si>
  <si>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</si>
  <si>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</si>
  <si>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</si>
  <si>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</si>
  <si>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</si>
  <si>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</si>
  <si>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</si>
  <si>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</si>
  <si>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</si>
  <si>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</si>
  <si>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</si>
  <si>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</si>
  <si>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</si>
  <si>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</si>
  <si>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</si>
  <si>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</si>
  <si>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</si>
  <si>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</si>
  <si>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</si>
  <si>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</si>
  <si>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</si>
  <si>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</si>
  <si>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</si>
  <si>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</si>
  <si>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</si>
  <si>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</si>
  <si>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</si>
  <si>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</si>
  <si>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</si>
  <si>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</si>
  <si>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</si>
  <si>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</si>
  <si>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</si>
  <si>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</si>
  <si>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</si>
  <si>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</si>
  <si>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</si>
  <si>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</si>
  <si>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</si>
  <si>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</si>
  <si>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</si>
  <si>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</si>
  <si>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</si>
  <si>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</si>
  <si>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</si>
  <si>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</si>
  <si>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</si>
  <si>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</si>
  <si>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</si>
  <si>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</si>
  <si>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</si>
  <si>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</si>
  <si>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</si>
  <si>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</si>
  <si>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</si>
  <si>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</si>
  <si>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</si>
  <si>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</si>
  <si>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</si>
  <si>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</si>
  <si>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</si>
  <si>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</si>
  <si>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</si>
  <si>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</si>
  <si>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</si>
  <si>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</si>
  <si>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</si>
  <si>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</si>
  <si>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</si>
  <si>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</si>
  <si>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</si>
  <si>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</si>
  <si>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</si>
  <si>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</si>
  <si>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</si>
  <si>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</si>
  <si>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</si>
  <si>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</si>
  <si>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</si>
  <si>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</si>
  <si>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</si>
  <si>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</si>
  <si>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</si>
  <si>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</si>
  <si>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</si>
  <si>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</si>
  <si>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</si>
  <si>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</si>
  <si>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</si>
  <si>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</si>
  <si>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</si>
  <si>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</si>
  <si>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</si>
  <si>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</si>
  <si>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</si>
  <si>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</si>
  <si>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</si>
  <si>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</si>
  <si>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</si>
  <si>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</si>
  <si>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</si>
  <si>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</si>
  <si>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</si>
  <si>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</si>
  <si>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</si>
  <si>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</si>
  <si>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</si>
  <si>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</si>
  <si>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</si>
  <si>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</si>
  <si>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</si>
  <si>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</si>
  <si>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</si>
  <si>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</si>
  <si>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</si>
  <si>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</si>
  <si>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</si>
  <si>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</si>
  <si>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</si>
  <si>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</si>
  <si>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</si>
  <si>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</si>
  <si>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</si>
  <si>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</si>
  <si>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</si>
  <si>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</si>
  <si>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</si>
  <si>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</si>
  <si>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</si>
  <si>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</si>
  <si>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</si>
  <si>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</si>
  <si>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</si>
  <si>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</si>
  <si>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</si>
  <si>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</si>
  <si>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</si>
  <si>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</si>
  <si>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</si>
  <si>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</si>
  <si>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</si>
  <si>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</si>
  <si>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</si>
  <si>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</si>
  <si>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</si>
  <si>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</si>
  <si>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</si>
  <si>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</si>
  <si>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</si>
  <si>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</si>
  <si>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</si>
  <si>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</si>
  <si>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</si>
  <si>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</si>
  <si>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</si>
  <si>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</si>
  <si>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</si>
  <si>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</si>
  <si>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</si>
  <si>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</si>
  <si>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</si>
  <si>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</si>
  <si>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</si>
  <si>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</si>
  <si>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</si>
  <si>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</si>
  <si>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</si>
  <si>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</si>
  <si>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</si>
  <si>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</si>
  <si>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</si>
  <si>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</si>
  <si>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</si>
  <si>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</si>
  <si>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</si>
  <si>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</si>
  <si>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</si>
  <si>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</si>
  <si>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</si>
  <si>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</si>
  <si>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</si>
  <si>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</si>
  <si>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</si>
  <si>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</si>
  <si>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</si>
  <si>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</si>
  <si>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</si>
  <si>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</si>
  <si>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</si>
  <si>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</si>
  <si>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</si>
  <si>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</si>
  <si>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</si>
  <si>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</si>
  <si>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</si>
  <si>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</si>
  <si>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</si>
  <si>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</si>
  <si>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</si>
  <si>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</si>
  <si>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</si>
  <si>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</si>
  <si>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</si>
  <si>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</si>
  <si>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</si>
  <si>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</si>
  <si>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</si>
  <si>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</si>
  <si>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</si>
  <si>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</si>
  <si>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</si>
  <si>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</si>
  <si>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</si>
  <si>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</si>
  <si>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</si>
  <si>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</si>
  <si>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</si>
  <si>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</si>
  <si>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</si>
  <si>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</si>
  <si>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</si>
  <si>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</si>
  <si>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</si>
  <si>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</si>
  <si>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</si>
  <si>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</si>
  <si>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</si>
  <si>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</si>
  <si>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</si>
  <si>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</si>
  <si>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</si>
  <si>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</si>
  <si>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</si>
  <si>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</si>
  <si>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</si>
  <si>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</si>
  <si>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</si>
  <si>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</si>
  <si>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</si>
  <si>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</si>
  <si>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</si>
  <si>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</si>
  <si>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</si>
  <si>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</si>
  <si>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</si>
  <si>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</si>
  <si>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</si>
  <si>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</si>
  <si>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</si>
  <si>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</si>
  <si>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</si>
  <si>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</si>
  <si>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</si>
  <si>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</si>
  <si>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</si>
  <si>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</si>
  <si>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</si>
  <si>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</si>
  <si>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</si>
  <si>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</si>
  <si>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</si>
  <si>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</si>
  <si>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</si>
  <si>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</si>
  <si>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</si>
  <si>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</si>
  <si>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</si>
  <si>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</si>
  <si>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</si>
  <si>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</si>
  <si>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</si>
  <si>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</si>
  <si>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</si>
  <si>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</si>
  <si>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</si>
  <si>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</si>
  <si>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</si>
  <si>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</si>
  <si>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</si>
  <si>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</si>
  <si>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</si>
  <si>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</si>
  <si>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</si>
  <si>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</si>
  <si>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</si>
  <si>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</si>
  <si>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</si>
  <si>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</si>
  <si>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</si>
  <si>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</si>
  <si>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</si>
  <si>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</si>
  <si>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</si>
  <si>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</si>
  <si>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</si>
  <si>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</si>
  <si>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</si>
  <si>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</si>
  <si>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</si>
  <si>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</si>
  <si>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</si>
  <si>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</si>
  <si>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</si>
  <si>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</si>
  <si>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</si>
  <si>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</si>
  <si>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</si>
  <si>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</si>
  <si>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</si>
  <si>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</si>
  <si>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</si>
  <si>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</si>
  <si>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</si>
  <si>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</si>
  <si>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</si>
  <si>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</si>
  <si>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</si>
  <si>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</si>
  <si>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</si>
  <si>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</si>
  <si>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</si>
  <si>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</si>
  <si>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</si>
  <si>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</si>
  <si>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</si>
  <si>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</si>
  <si>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</si>
  <si>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</si>
  <si>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</si>
  <si>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</si>
  <si>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</si>
  <si>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</si>
  <si>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</si>
  <si>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</si>
  <si>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</si>
  <si>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</si>
  <si>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</si>
  <si>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</si>
  <si>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</si>
  <si>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</si>
  <si>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</si>
  <si>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</si>
  <si>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</si>
  <si>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</si>
  <si>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</si>
  <si>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</si>
  <si>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</si>
  <si>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</si>
  <si>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</si>
  <si>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</si>
  <si>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</si>
  <si>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</si>
  <si>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</si>
  <si>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</si>
  <si>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</si>
  <si>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</si>
  <si>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</si>
  <si>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</si>
  <si>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</si>
  <si>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</si>
  <si>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</si>
  <si>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</si>
  <si>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</si>
  <si>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</si>
  <si>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</si>
  <si>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</si>
  <si>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</si>
  <si>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</si>
  <si>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</si>
  <si>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</si>
  <si>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</si>
  <si>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</si>
  <si>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</si>
  <si>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</si>
  <si>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</si>
  <si>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</si>
  <si>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</si>
  <si>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</si>
  <si>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</si>
  <si>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</si>
  <si>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</si>
  <si>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</si>
  <si>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</si>
  <si>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</si>
  <si>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</si>
  <si>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</si>
  <si>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</si>
  <si>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</si>
  <si>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</si>
  <si>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</si>
  <si>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</si>
  <si>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</si>
  <si>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</si>
  <si>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</si>
  <si>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</si>
  <si>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</si>
  <si>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</si>
  <si>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</si>
  <si>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</si>
  <si>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</si>
  <si>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</si>
  <si>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</si>
  <si>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</si>
  <si>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</si>
  <si>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</si>
  <si>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</si>
  <si>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</si>
  <si>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</si>
  <si>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</si>
  <si>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</si>
  <si>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</si>
  <si>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</si>
  <si>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</si>
  <si>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</si>
  <si>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</si>
  <si>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</si>
  <si>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</si>
  <si>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</si>
  <si>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</si>
  <si>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</si>
  <si>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</si>
  <si>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</si>
  <si>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</si>
  <si>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</si>
  <si>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</si>
  <si>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</si>
  <si>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</si>
  <si>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</si>
  <si>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</si>
  <si>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</si>
  <si>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</si>
  <si>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</si>
  <si>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</si>
  <si>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</si>
  <si>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</si>
  <si>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</si>
  <si>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</si>
  <si>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</si>
  <si>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</si>
  <si>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</si>
  <si>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</si>
  <si>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</si>
  <si>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</si>
  <si>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</si>
  <si>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</si>
  <si>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</si>
  <si>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</si>
  <si>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</si>
  <si>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</si>
  <si>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</si>
  <si>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</si>
  <si>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</si>
  <si>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</si>
  <si>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</si>
  <si>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</si>
  <si>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</si>
  <si>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</si>
  <si>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</si>
  <si>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</si>
  <si>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</si>
  <si>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</si>
  <si>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</si>
  <si>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</si>
  <si>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</si>
  <si>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</si>
  <si>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</si>
  <si>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</si>
  <si>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</si>
  <si>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</si>
  <si>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</si>
  <si>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</si>
  <si>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</si>
  <si>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</si>
  <si>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</si>
  <si>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</si>
  <si>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</si>
  <si>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</si>
  <si>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</si>
  <si>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</si>
  <si>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</si>
  <si>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</si>
  <si>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</si>
  <si>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</si>
  <si>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</si>
  <si>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</si>
  <si>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</si>
  <si>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</si>
  <si>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</si>
  <si>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</si>
  <si>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</si>
  <si>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</si>
  <si>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</si>
  <si>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</si>
  <si>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</si>
  <si>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</si>
  <si>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</si>
  <si>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</si>
  <si>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</si>
  <si>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</si>
  <si>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</si>
  <si>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</si>
  <si>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</si>
  <si>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</si>
  <si>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</si>
  <si>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</si>
  <si>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</si>
  <si>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</si>
  <si>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</si>
  <si>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</si>
  <si>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</si>
  <si>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</si>
  <si>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</si>
  <si>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</si>
  <si>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</si>
  <si>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</si>
  <si>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</si>
  <si>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</si>
  <si>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</si>
  <si>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</si>
  <si>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</si>
  <si>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</si>
  <si>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</si>
  <si>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</si>
  <si>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</si>
  <si>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</si>
  <si>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</si>
  <si>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</si>
  <si>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</si>
  <si>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</si>
  <si>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</si>
  <si>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</si>
  <si>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</si>
  <si>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</si>
  <si>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</si>
  <si>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</si>
  <si>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</si>
  <si>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</si>
  <si>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</si>
  <si>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</si>
  <si>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</si>
  <si>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</si>
  <si>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</si>
  <si>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</si>
  <si>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</si>
  <si>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</si>
  <si>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</si>
  <si>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</si>
  <si>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</si>
  <si>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</si>
  <si>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</si>
  <si>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</si>
  <si>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</si>
  <si>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</si>
  <si>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</si>
  <si>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</si>
  <si>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</si>
  <si>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</si>
  <si>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</si>
  <si>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</si>
  <si>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</si>
  <si>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</si>
  <si>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</si>
  <si>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</si>
  <si>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</si>
  <si>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</si>
  <si>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</si>
  <si>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</si>
  <si>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</si>
  <si>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</si>
  <si>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</si>
  <si>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</si>
  <si>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</si>
  <si>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</si>
  <si>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</si>
  <si>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</si>
  <si>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</si>
  <si>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</si>
  <si>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</si>
  <si>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</si>
  <si>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</si>
  <si>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</si>
  <si>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</si>
  <si>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</si>
  <si>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</si>
  <si>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</si>
  <si>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</si>
  <si>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</si>
  <si>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</si>
  <si>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</si>
  <si>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</si>
  <si>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</si>
  <si>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</si>
  <si>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</si>
  <si>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</si>
  <si>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</si>
  <si>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</si>
  <si>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</si>
  <si>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</si>
  <si>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</si>
  <si>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</si>
  <si>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</si>
  <si>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</si>
  <si>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</si>
  <si>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</si>
  <si>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</si>
  <si>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</si>
  <si>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</si>
  <si>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</si>
  <si>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</si>
  <si>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</si>
  <si>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</si>
  <si>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</si>
  <si>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</si>
  <si>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</si>
  <si>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</si>
  <si>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</si>
  <si>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</si>
  <si>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</si>
  <si>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</si>
  <si>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</si>
  <si>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</si>
  <si>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</si>
  <si>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</si>
  <si>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</si>
  <si>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</si>
  <si>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</si>
  <si>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</si>
  <si>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</si>
  <si>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</si>
  <si>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</si>
  <si>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</si>
  <si>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</si>
  <si>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</si>
  <si>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</si>
  <si>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</si>
  <si>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</si>
  <si>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</si>
  <si>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</si>
  <si>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</si>
  <si>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</si>
  <si>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</si>
  <si>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</si>
  <si>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</si>
  <si>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</si>
  <si>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</si>
  <si>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</si>
  <si>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</si>
  <si>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</si>
  <si>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</si>
  <si>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</si>
  <si>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</si>
  <si>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</si>
  <si>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</si>
  <si>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</si>
  <si>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</si>
  <si>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</si>
  <si>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</si>
  <si>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</si>
  <si>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</si>
  <si>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</si>
  <si>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</si>
  <si>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</si>
  <si>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</si>
  <si>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</si>
  <si>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</si>
  <si>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</si>
  <si>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</si>
  <si>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</si>
  <si>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</si>
  <si>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</si>
  <si>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</si>
  <si>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</si>
  <si>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</si>
  <si>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</si>
  <si>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</si>
  <si>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</si>
  <si>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</si>
  <si>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</si>
  <si>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</si>
  <si>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</si>
  <si>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</si>
  <si>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</si>
  <si>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</si>
  <si>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</si>
  <si>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</si>
  <si>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</si>
  <si>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</si>
  <si>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</si>
  <si>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</si>
  <si>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</si>
  <si>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</si>
  <si>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</si>
  <si>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</si>
  <si>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</si>
  <si>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</si>
  <si>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</si>
  <si>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</si>
  <si>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</si>
  <si>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</si>
  <si>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</si>
  <si>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</si>
  <si>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</si>
  <si>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</si>
  <si>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</si>
  <si>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</si>
  <si>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</si>
  <si>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</si>
  <si>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</si>
  <si>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</si>
  <si>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</si>
  <si>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</si>
  <si>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</si>
  <si>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</si>
  <si>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</si>
  <si>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</si>
  <si>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</si>
  <si>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</si>
  <si>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</si>
  <si>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</si>
  <si>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</si>
  <si>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</si>
  <si>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</si>
  <si>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</si>
  <si>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</si>
  <si>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</si>
  <si>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</si>
  <si>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</si>
  <si>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</si>
  <si>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</si>
  <si>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</si>
  <si>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</si>
  <si>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</si>
  <si>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</si>
  <si>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</si>
  <si>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</si>
  <si>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</si>
  <si>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</si>
  <si>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</si>
  <si>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</si>
  <si>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</si>
  <si>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</si>
  <si>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</si>
  <si>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</si>
  <si>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</si>
  <si>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</si>
  <si>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</si>
  <si>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</si>
  <si>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</si>
  <si>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</si>
  <si>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</si>
  <si>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</si>
  <si>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</si>
  <si>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</si>
  <si>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</si>
  <si>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</si>
  <si>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</si>
  <si>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</si>
  <si>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</si>
  <si>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</si>
  <si>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</si>
  <si>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</si>
  <si>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</si>
  <si>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</si>
  <si>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</si>
  <si>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</si>
  <si>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</si>
  <si>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</si>
  <si>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</si>
  <si>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</si>
  <si>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</si>
  <si>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</si>
  <si>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</si>
  <si>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</si>
  <si>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</si>
  <si>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</si>
  <si>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</si>
  <si>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</si>
  <si>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</si>
  <si>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</si>
  <si>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</si>
  <si>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</si>
  <si>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</si>
  <si>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</si>
  <si>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</si>
  <si>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</si>
  <si>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</si>
  <si>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</si>
  <si>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</si>
  <si>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</si>
  <si>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</si>
  <si>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</si>
  <si>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</si>
  <si>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</si>
  <si>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</si>
  <si>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</si>
  <si>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</si>
  <si>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</si>
  <si>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</si>
  <si>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</si>
  <si>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</si>
  <si>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</si>
  <si>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</si>
  <si>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</si>
  <si>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</si>
  <si>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</si>
  <si>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</si>
  <si>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</si>
  <si>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</si>
  <si>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</si>
  <si>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</si>
  <si>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</si>
  <si>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</si>
  <si>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</si>
  <si>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</si>
  <si>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</si>
  <si>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</si>
  <si>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</si>
  <si>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</si>
  <si>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</si>
  <si>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</si>
  <si>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</si>
  <si>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</si>
  <si>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</si>
  <si>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</si>
  <si>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</si>
  <si>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</si>
  <si>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</si>
  <si>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</si>
  <si>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</si>
  <si>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</si>
  <si>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</si>
  <si>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</si>
  <si>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</si>
  <si>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</si>
  <si>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</si>
  <si>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</si>
  <si>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</si>
  <si>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</si>
  <si>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</si>
  <si>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</si>
  <si>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</si>
  <si>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</si>
  <si>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</si>
  <si>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</si>
  <si>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</si>
  <si>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</si>
  <si>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</si>
  <si>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</si>
  <si>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</si>
  <si>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</si>
  <si>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</si>
  <si>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</si>
  <si>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</si>
  <si>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</si>
  <si>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</si>
  <si>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</si>
  <si>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</si>
  <si>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</si>
  <si>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</si>
  <si>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</si>
  <si>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</si>
  <si>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</si>
  <si>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</si>
  <si>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</si>
  <si>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</si>
  <si>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</si>
  <si>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</si>
  <si>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</si>
  <si>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</si>
  <si>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</si>
  <si>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</si>
  <si>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</si>
  <si>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</si>
  <si>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</si>
  <si>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</si>
  <si>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</si>
  <si>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</si>
  <si>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</si>
  <si>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</si>
  <si>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</si>
  <si>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</si>
  <si>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</si>
  <si>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</si>
  <si>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</si>
  <si>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</si>
  <si>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</si>
  <si>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</si>
  <si>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</si>
  <si>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</si>
  <si>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</si>
  <si>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</si>
  <si>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</si>
  <si>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</si>
  <si>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</si>
  <si>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</si>
  <si>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</si>
  <si>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</si>
  <si>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</si>
  <si>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</si>
  <si>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</si>
  <si>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</si>
  <si>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</si>
  <si>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</si>
  <si>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</si>
  <si>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</si>
  <si>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</si>
  <si>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</si>
  <si>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</si>
  <si>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</si>
  <si>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</si>
  <si>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</si>
  <si>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</si>
  <si>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</si>
  <si>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</si>
  <si>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</si>
  <si>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</si>
  <si>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</si>
  <si>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</si>
  <si>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</si>
  <si>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</si>
  <si>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</si>
  <si>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</si>
  <si>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</si>
  <si>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</si>
  <si>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</si>
  <si>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</si>
  <si>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</si>
  <si>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</si>
  <si>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</si>
  <si>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</si>
  <si>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</si>
  <si>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</si>
  <si>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</si>
  <si>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</si>
  <si>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</si>
  <si>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</si>
  <si>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</si>
  <si>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</si>
  <si>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</si>
  <si>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</si>
  <si>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</si>
  <si>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</si>
  <si>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</si>
  <si>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</si>
  <si>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</si>
  <si>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</si>
  <si>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</si>
  <si>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</si>
  <si>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</si>
  <si>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</si>
  <si>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</si>
  <si>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</si>
  <si>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</si>
  <si>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</si>
  <si>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</si>
  <si>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</si>
  <si>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</si>
  <si>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</si>
  <si>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</si>
  <si>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</si>
  <si>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</si>
  <si>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</si>
  <si>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</si>
  <si>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</si>
  <si>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</si>
  <si>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</si>
  <si>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</si>
  <si>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</si>
  <si>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</si>
  <si>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</si>
  <si>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</si>
  <si>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</si>
  <si>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</si>
  <si>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</si>
  <si>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</si>
  <si>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</si>
  <si>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</si>
  <si>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</si>
  <si>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</si>
  <si>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</si>
  <si>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</si>
  <si>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</si>
  <si>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</si>
  <si>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</si>
  <si>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</si>
  <si>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</si>
  <si>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</si>
  <si>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</si>
  <si>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</si>
  <si>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</si>
  <si>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</si>
  <si>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</si>
  <si>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</si>
  <si>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</si>
  <si>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</si>
  <si>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</si>
  <si>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</si>
  <si>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</si>
  <si>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</si>
  <si>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</si>
  <si>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</si>
  <si>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</si>
  <si>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</si>
  <si>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</si>
  <si>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</si>
  <si>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</si>
  <si>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</si>
  <si>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</si>
  <si>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</si>
  <si>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</si>
  <si>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</si>
  <si>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</si>
  <si>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</si>
  <si>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</si>
  <si>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</si>
  <si>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</si>
  <si>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</si>
  <si>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</si>
  <si>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</si>
  <si>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</si>
  <si>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</si>
  <si>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</si>
  <si>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</si>
  <si>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</si>
  <si>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</si>
  <si>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</si>
  <si>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</si>
  <si>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</si>
  <si>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</si>
  <si>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</si>
  <si>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</si>
  <si>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</si>
  <si>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</si>
  <si>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</si>
  <si>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</si>
  <si>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</si>
  <si>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</si>
  <si>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</si>
  <si>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</si>
  <si>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</si>
  <si>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</si>
  <si>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</si>
  <si>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</si>
  <si>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</si>
  <si>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</si>
  <si>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</si>
  <si>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</si>
  <si>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</si>
  <si>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</si>
  <si>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</si>
  <si>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</si>
  <si>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</si>
  <si>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</si>
  <si>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</si>
  <si>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</si>
  <si>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</si>
  <si>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</si>
  <si>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</si>
  <si>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</si>
  <si>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</si>
  <si>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</si>
  <si>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</si>
  <si>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</si>
  <si>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</si>
  <si>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</si>
  <si>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</si>
  <si>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</si>
  <si>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</si>
  <si>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</si>
  <si>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</si>
  <si>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</si>
  <si>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</si>
  <si>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</si>
  <si>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</si>
  <si>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</si>
  <si>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</si>
  <si>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</si>
  <si>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</si>
  <si>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</si>
  <si>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</si>
  <si>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</si>
  <si>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</si>
  <si>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</si>
  <si>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</si>
  <si>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</si>
  <si>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</si>
  <si>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</si>
  <si>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</si>
  <si>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</si>
  <si>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</si>
  <si>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</si>
  <si>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</si>
  <si>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</si>
  <si>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</si>
  <si>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</si>
  <si>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</si>
  <si>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</si>
  <si>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</si>
  <si>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</si>
  <si>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</si>
  <si>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</si>
  <si>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</si>
  <si>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</si>
  <si>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</si>
  <si>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</si>
  <si>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</si>
  <si>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</si>
  <si>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</si>
  <si>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</si>
  <si>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</si>
  <si>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</si>
  <si>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</si>
  <si>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</si>
  <si>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</si>
  <si>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</si>
  <si>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</si>
  <si>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</si>
  <si>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</si>
  <si>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</si>
  <si>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</si>
  <si>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</si>
  <si>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</si>
  <si>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</si>
  <si>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</si>
  <si>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</si>
  <si>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</si>
  <si>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</si>
  <si>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</si>
  <si>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</si>
  <si>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</si>
  <si>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</si>
  <si>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</si>
  <si>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</si>
  <si>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</si>
  <si>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</si>
  <si>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</si>
  <si>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</si>
  <si>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</si>
  <si>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</si>
  <si>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</si>
  <si>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</si>
  <si>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</si>
  <si>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</si>
  <si>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</si>
  <si>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</si>
  <si>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</si>
  <si>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</si>
  <si>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</si>
  <si>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</si>
  <si>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</si>
  <si>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</si>
  <si>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</si>
  <si>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</si>
  <si>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</si>
  <si>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</si>
  <si>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</si>
  <si>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</si>
  <si>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</si>
  <si>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</si>
  <si>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</si>
  <si>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</si>
  <si>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</si>
  <si>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</si>
  <si>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</si>
  <si>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</si>
  <si>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</si>
  <si>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</si>
  <si>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</si>
  <si>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</si>
  <si>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</si>
  <si>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</si>
  <si>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</si>
  <si>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</si>
  <si>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</si>
  <si>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</si>
  <si>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</si>
  <si>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</si>
  <si>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</si>
  <si>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</si>
  <si>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</si>
  <si>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</si>
  <si>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</si>
  <si>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</si>
  <si>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</si>
  <si>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</si>
  <si>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</si>
  <si>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</si>
  <si>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</si>
  <si>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</si>
  <si>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</si>
  <si>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</si>
  <si>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</si>
  <si>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</si>
  <si>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</si>
  <si>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</si>
  <si>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</si>
  <si>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</si>
  <si>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</si>
  <si>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</si>
  <si>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</si>
  <si>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</si>
  <si>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</si>
  <si>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</si>
  <si>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</si>
  <si>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</si>
  <si>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</si>
  <si>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</si>
  <si>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</si>
  <si>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</si>
  <si>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</si>
  <si>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</si>
  <si>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</si>
  <si>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</si>
  <si>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</si>
  <si>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</si>
  <si>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</si>
  <si>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</si>
  <si>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</si>
  <si>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</si>
  <si>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</si>
  <si>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</si>
  <si>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</si>
  <si>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</si>
  <si>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</si>
  <si>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</si>
  <si>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</si>
  <si>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</si>
  <si>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</si>
  <si>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</si>
  <si>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</si>
  <si>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</si>
  <si>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</si>
  <si>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</si>
  <si>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</si>
  <si>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</si>
  <si>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</si>
  <si>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</si>
  <si>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</si>
  <si>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</si>
  <si>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</si>
  <si>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</si>
  <si>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</si>
  <si>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</si>
  <si>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</si>
  <si>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</si>
  <si>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</si>
  <si>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</si>
  <si>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</si>
  <si>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</si>
  <si>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</si>
  <si>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</si>
  <si>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</si>
  <si>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</si>
  <si>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</si>
  <si>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</si>
  <si>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</si>
  <si>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</si>
  <si>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</si>
  <si>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</si>
  <si>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</si>
  <si>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</si>
  <si>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</si>
  <si>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</si>
  <si>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</si>
  <si>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</si>
  <si>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</si>
  <si>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</si>
  <si>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</si>
  <si>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</si>
  <si>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</si>
  <si>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</si>
  <si>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</si>
  <si>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</si>
  <si>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</si>
  <si>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</si>
  <si>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</si>
  <si>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</si>
  <si>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</si>
  <si>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</si>
  <si>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</si>
  <si>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</si>
  <si>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</si>
  <si>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</si>
  <si>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</si>
  <si>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</si>
  <si>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</si>
  <si>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</si>
  <si>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</si>
  <si>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</si>
  <si>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</si>
  <si>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</si>
  <si>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</si>
  <si>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</si>
  <si>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</si>
  <si>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</si>
  <si>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</si>
  <si>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</si>
  <si>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</si>
  <si>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</si>
  <si>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</si>
  <si>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</si>
  <si>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</si>
  <si>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</si>
  <si>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</si>
  <si>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</si>
  <si>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</si>
  <si>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</si>
  <si>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</si>
  <si>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</si>
  <si>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</si>
  <si>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</si>
  <si>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</si>
  <si>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</si>
  <si>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</si>
  <si>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</si>
  <si>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</si>
  <si>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</si>
  <si>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</si>
  <si>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</si>
  <si>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</si>
  <si>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</si>
  <si>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</si>
  <si>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</si>
  <si>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</si>
  <si>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</si>
  <si>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</si>
  <si>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</si>
  <si>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</si>
  <si>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</si>
  <si>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</si>
  <si>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</si>
  <si>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</si>
  <si>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</si>
  <si>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</si>
  <si>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</si>
  <si>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</si>
  <si>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</si>
  <si>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</si>
  <si>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</si>
  <si>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</si>
  <si>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</si>
  <si>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</si>
  <si>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</si>
  <si>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</si>
  <si>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</si>
  <si>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</si>
  <si>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</si>
  <si>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</si>
  <si>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</si>
  <si>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</si>
  <si>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</si>
  <si>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</si>
  <si>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</si>
  <si>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</si>
  <si>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</si>
  <si>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</si>
  <si>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</si>
  <si>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</si>
  <si>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</si>
  <si>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</si>
  <si>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</si>
  <si>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</si>
  <si>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</si>
  <si>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</si>
  <si>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</si>
  <si>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</si>
  <si>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</si>
  <si>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</si>
  <si>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</si>
  <si>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</si>
  <si>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</si>
  <si>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</si>
  <si>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</si>
  <si>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</si>
  <si>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</si>
  <si>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</si>
  <si>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</si>
  <si>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</si>
  <si>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</si>
  <si>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</si>
  <si>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</si>
  <si>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</si>
  <si>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</si>
  <si>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</si>
  <si>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</si>
  <si>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</si>
  <si>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</si>
  <si>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</si>
  <si>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</si>
  <si>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</si>
  <si>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</si>
  <si>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</si>
  <si>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</si>
  <si>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</si>
  <si>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</si>
  <si>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</si>
  <si>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</si>
  <si>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</si>
  <si>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</si>
  <si>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</si>
  <si>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</si>
  <si>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</si>
  <si>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</si>
  <si>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</si>
  <si>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</si>
  <si>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</si>
  <si>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</si>
  <si>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</si>
  <si>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</si>
  <si>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</si>
  <si>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</si>
  <si>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</si>
  <si>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</si>
  <si>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</si>
  <si>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</si>
  <si>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</si>
  <si>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</si>
  <si>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</si>
  <si>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</si>
  <si>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</si>
  <si>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</si>
  <si>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</si>
  <si>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</si>
  <si>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</si>
  <si>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</si>
  <si>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</si>
  <si>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</si>
  <si>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</si>
  <si>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</si>
  <si>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</si>
  <si>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</si>
  <si>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</si>
  <si>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</si>
  <si>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</si>
  <si>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</si>
  <si>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</si>
  <si>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</si>
  <si>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</si>
  <si>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</si>
  <si>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</si>
  <si>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</si>
  <si>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</si>
  <si>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</si>
  <si>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</si>
  <si>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</si>
  <si>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</si>
  <si>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</si>
  <si>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</si>
  <si>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</si>
  <si>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</si>
  <si>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</si>
  <si>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</si>
  <si>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</si>
  <si>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</si>
  <si>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</si>
  <si>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</si>
  <si>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</si>
  <si>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</si>
  <si>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</si>
  <si>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</si>
  <si>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</si>
  <si>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</si>
  <si>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</si>
  <si>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</si>
  <si>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</si>
  <si>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</si>
  <si>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</si>
  <si>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</si>
  <si>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</si>
  <si>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</si>
  <si>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</si>
  <si>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</si>
  <si>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</si>
  <si>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</si>
  <si>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</si>
  <si>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</si>
  <si>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</si>
  <si>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</si>
  <si>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</si>
  <si>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</si>
  <si>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</si>
  <si>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</si>
  <si>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</si>
  <si>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</si>
  <si>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</si>
  <si>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</si>
  <si>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</si>
  <si>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</si>
  <si>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</si>
  <si>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</si>
  <si>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</si>
  <si>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</si>
  <si>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</si>
  <si>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</si>
  <si>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</si>
  <si>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</si>
  <si>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</si>
  <si>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</si>
  <si>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</si>
  <si>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</si>
  <si>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</si>
  <si>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</si>
  <si>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</si>
  <si>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</si>
  <si>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</si>
  <si>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</si>
  <si>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</si>
  <si>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</si>
  <si>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</si>
  <si>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</si>
  <si>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</si>
  <si>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</si>
  <si>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</si>
  <si>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</si>
  <si>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</si>
  <si>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</si>
  <si>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</si>
  <si>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</si>
  <si>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</si>
  <si>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</si>
  <si>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</si>
  <si>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</si>
  <si>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</si>
  <si>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</si>
  <si>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</si>
  <si>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</si>
  <si>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</si>
  <si>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</si>
  <si>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</si>
  <si>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</si>
  <si>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</si>
  <si>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</si>
  <si>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</si>
  <si>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</si>
  <si>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</si>
  <si>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</si>
  <si>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</si>
  <si>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</si>
  <si>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</si>
  <si>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</si>
  <si>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</si>
  <si>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</si>
  <si>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</si>
  <si>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</si>
  <si>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</si>
  <si>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</si>
  <si>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</si>
  <si>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</si>
  <si>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</si>
  <si>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</si>
  <si>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</si>
  <si>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</si>
  <si>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</si>
  <si>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</si>
  <si>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</si>
  <si>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</si>
  <si>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</si>
  <si>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</si>
  <si>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</si>
  <si>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</si>
  <si>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</si>
  <si>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</si>
  <si>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</si>
  <si>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</si>
  <si>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</si>
  <si>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</si>
  <si>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</si>
  <si>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</si>
  <si>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</si>
  <si>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</si>
  <si>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</si>
  <si>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</si>
  <si>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</si>
  <si>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</si>
  <si>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</si>
  <si>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</si>
  <si>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</si>
  <si>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</si>
  <si>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</si>
  <si>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</si>
  <si>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</si>
  <si>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</si>
  <si>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</si>
  <si>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</si>
  <si>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</si>
  <si>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</si>
  <si>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</si>
  <si>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</si>
  <si>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</si>
  <si>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</si>
  <si>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</si>
  <si>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</si>
  <si>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</si>
  <si>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</si>
  <si>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</si>
  <si>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</si>
  <si>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</si>
  <si>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</si>
  <si>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</si>
  <si>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</si>
  <si>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</si>
  <si>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</si>
  <si>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</si>
  <si>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</si>
  <si>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</si>
  <si>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</si>
  <si>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</si>
  <si>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</si>
  <si>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</si>
  <si>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</si>
  <si>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</si>
  <si>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</si>
  <si>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</si>
  <si>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</si>
  <si>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</si>
  <si>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</si>
  <si>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</si>
  <si>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</si>
  <si>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</si>
  <si>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</si>
  <si>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</si>
  <si>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</si>
  <si>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</si>
  <si>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</si>
  <si>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</si>
  <si>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</si>
  <si>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</si>
  <si>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</si>
  <si>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</si>
  <si>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</si>
  <si>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</si>
  <si>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</si>
  <si>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</si>
  <si>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</si>
  <si>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</si>
  <si>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</si>
  <si>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</si>
  <si>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</si>
  <si>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</si>
  <si>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</si>
  <si>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</si>
  <si>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</si>
  <si>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</si>
  <si>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</si>
  <si>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</si>
  <si>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</si>
  <si>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</si>
  <si>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</si>
  <si>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</si>
  <si>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</si>
  <si>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</si>
  <si>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</si>
  <si>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</si>
  <si>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</si>
  <si>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</si>
  <si>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</si>
  <si>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</si>
  <si>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</si>
  <si>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</si>
  <si>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</si>
  <si>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</si>
  <si>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</si>
  <si>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</si>
  <si>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</si>
  <si>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</si>
  <si>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</si>
  <si>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</si>
  <si>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</si>
  <si>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</si>
  <si>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</si>
  <si>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</si>
  <si>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</si>
  <si>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</si>
  <si>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</si>
  <si>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</si>
  <si>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</si>
  <si>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</si>
  <si>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</si>
  <si>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</si>
  <si>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</si>
  <si>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</si>
  <si>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</si>
  <si>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</si>
  <si>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</si>
  <si>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</si>
  <si>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</si>
  <si>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</si>
  <si>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</si>
  <si>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</si>
  <si>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</si>
  <si>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</si>
  <si>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</si>
  <si>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</si>
  <si>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</si>
  <si>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</si>
  <si>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</si>
  <si>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</si>
  <si>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</si>
  <si>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</si>
  <si>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</si>
  <si>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</si>
  <si>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</si>
  <si>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</si>
  <si>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</si>
  <si>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</si>
  <si>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</si>
  <si>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</si>
  <si>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</si>
  <si>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</si>
  <si>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</si>
  <si>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</si>
  <si>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</si>
  <si>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</si>
  <si>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</si>
  <si>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</si>
  <si>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</si>
  <si>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</si>
  <si>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</si>
  <si>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</si>
  <si>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</si>
  <si>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</si>
  <si>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</si>
  <si>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</si>
  <si>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</si>
  <si>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</si>
  <si>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</si>
  <si>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</si>
  <si>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</si>
  <si>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</si>
  <si>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</si>
  <si>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</si>
  <si>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</si>
  <si>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</si>
  <si>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</si>
  <si>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</si>
  <si>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</si>
  <si>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</si>
  <si>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</si>
  <si>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</si>
  <si>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</si>
  <si>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</si>
  <si>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</si>
  <si>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</si>
  <si>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</si>
  <si>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</si>
  <si>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</si>
  <si>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</si>
  <si>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</si>
  <si>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</si>
  <si>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</si>
  <si>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</si>
  <si>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</si>
  <si>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</si>
  <si>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</si>
  <si>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</si>
  <si>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</si>
  <si>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</si>
  <si>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</si>
  <si>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</si>
  <si>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</si>
  <si>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</si>
  <si>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</si>
  <si>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</si>
  <si>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</si>
  <si>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</si>
  <si>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</si>
  <si>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</si>
  <si>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</si>
  <si>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</si>
  <si>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</si>
  <si>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</si>
  <si>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</si>
  <si>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</si>
  <si>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</si>
  <si>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</si>
  <si>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</si>
  <si>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</si>
  <si>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</si>
  <si>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</si>
  <si>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</si>
  <si>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</si>
  <si>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</si>
  <si>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</si>
  <si>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</si>
  <si>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</si>
  <si>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</si>
  <si>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</si>
  <si>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</si>
  <si>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</si>
  <si>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</si>
  <si>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</si>
  <si>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</si>
  <si>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</si>
  <si>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</si>
  <si>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</si>
  <si>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</si>
  <si>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</si>
  <si>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</si>
  <si>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</si>
  <si>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</si>
  <si>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</si>
  <si>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</si>
  <si>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</si>
  <si>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</si>
  <si>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</si>
  <si>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</si>
  <si>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</si>
  <si>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</si>
  <si>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</si>
  <si>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</si>
  <si>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</si>
  <si>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</si>
  <si>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</si>
  <si>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</si>
  <si>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</si>
  <si>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</si>
  <si>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</si>
  <si>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</si>
  <si>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</si>
  <si>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</si>
  <si>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</si>
  <si>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</si>
  <si>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</si>
  <si>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</si>
  <si>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</si>
  <si>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</si>
  <si>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</si>
  <si>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</si>
  <si>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</si>
  <si>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</si>
  <si>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</si>
  <si>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</si>
  <si>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</si>
  <si>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</si>
  <si>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</si>
  <si>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</si>
  <si>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</si>
  <si>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</si>
  <si>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</si>
  <si>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</si>
  <si>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</si>
  <si>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</si>
  <si>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</si>
  <si>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</si>
  <si>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</si>
  <si>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</si>
  <si>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</si>
  <si>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</si>
  <si>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</si>
  <si>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</si>
  <si>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</si>
  <si>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</si>
  <si>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</si>
  <si>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</si>
  <si>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</si>
  <si>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</si>
  <si>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</si>
  <si>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</si>
  <si>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</si>
  <si>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</si>
  <si>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</si>
  <si>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</si>
  <si>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</si>
  <si>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</si>
  <si>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</si>
  <si>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</si>
  <si>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</si>
  <si>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</si>
  <si>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</si>
  <si>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</si>
  <si>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</si>
  <si>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</si>
  <si>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</si>
  <si>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</si>
  <si>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</si>
  <si>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</si>
  <si>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</si>
  <si>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</si>
  <si>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</si>
  <si>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</si>
  <si>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</si>
  <si>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</si>
  <si>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</si>
  <si>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</si>
  <si>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</si>
  <si>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</si>
  <si>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</si>
  <si>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</si>
  <si>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</si>
  <si>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</si>
  <si>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</si>
  <si>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</si>
  <si>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</si>
  <si>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</si>
  <si>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</si>
  <si>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</si>
  <si>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</si>
  <si>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</si>
  <si>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</si>
  <si>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</si>
  <si>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</si>
  <si>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</si>
  <si>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</si>
  <si>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</si>
  <si>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</si>
  <si>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</si>
  <si>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</si>
  <si>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</si>
  <si>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</si>
  <si>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</si>
  <si>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</si>
  <si>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</si>
  <si>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</si>
  <si>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</si>
  <si>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</si>
  <si>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</si>
  <si>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</si>
  <si>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</si>
  <si>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</si>
  <si>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</si>
  <si>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</si>
  <si>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</si>
  <si>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</si>
  <si>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</si>
  <si>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</si>
  <si>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</si>
  <si>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</si>
  <si>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</si>
  <si>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</si>
  <si>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</si>
  <si>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</si>
  <si>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</si>
  <si>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</si>
  <si>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</si>
  <si>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</si>
  <si>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</si>
  <si>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</si>
  <si>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</si>
  <si>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</si>
  <si>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</si>
  <si>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</si>
  <si>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</si>
  <si>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</si>
  <si>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</si>
  <si>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</si>
  <si>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</si>
  <si>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</si>
  <si>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</si>
  <si>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</si>
  <si>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</si>
  <si>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</si>
  <si>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</si>
  <si>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</si>
  <si>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</si>
  <si>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</si>
  <si>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</si>
  <si>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</si>
  <si>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</si>
  <si>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</si>
  <si>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</si>
  <si>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</si>
  <si>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</si>
  <si>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</si>
  <si>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</si>
  <si>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</si>
  <si>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</si>
  <si>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</si>
  <si>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</si>
  <si>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</si>
  <si>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</si>
  <si>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</si>
  <si>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</si>
  <si>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</si>
  <si>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</si>
  <si>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</si>
  <si>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</si>
  <si>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</si>
  <si>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</si>
  <si>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</si>
  <si>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</si>
  <si>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</si>
  <si>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</si>
  <si>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</si>
  <si>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</si>
  <si>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</si>
  <si>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</si>
  <si>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</si>
  <si>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</si>
  <si>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</si>
  <si>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</si>
  <si>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</si>
  <si>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</si>
  <si>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</si>
  <si>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</si>
  <si>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</si>
  <si>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</si>
  <si>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</si>
  <si>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</si>
  <si>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</si>
  <si>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</si>
  <si>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</si>
  <si>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</si>
  <si>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</si>
  <si>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</si>
  <si>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</si>
  <si>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</si>
  <si>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</si>
  <si>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</si>
  <si>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</si>
  <si>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</si>
  <si>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</si>
  <si>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</si>
  <si>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</si>
  <si>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</si>
  <si>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</si>
  <si>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</si>
  <si>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</si>
  <si>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</si>
  <si>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</si>
  <si>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</si>
  <si>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</si>
  <si>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</si>
  <si>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</si>
  <si>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</si>
  <si>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</si>
  <si>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</si>
  <si>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</si>
  <si>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</si>
  <si>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</si>
  <si>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</si>
  <si>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</si>
  <si>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</si>
  <si>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</si>
  <si>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</si>
  <si>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</si>
  <si>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</si>
  <si>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</si>
  <si>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</si>
  <si>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</si>
  <si>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</si>
  <si>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</si>
  <si>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</si>
  <si>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</si>
  <si>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</si>
  <si>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</si>
  <si>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</si>
  <si>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</si>
  <si>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</si>
  <si>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</si>
  <si>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</si>
  <si>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</si>
  <si>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</si>
  <si>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</si>
  <si>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</si>
  <si>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</si>
  <si>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</si>
  <si>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</si>
  <si>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</si>
  <si>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</si>
  <si>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</si>
  <si>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</si>
  <si>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</si>
  <si>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</si>
  <si>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</si>
  <si>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</si>
  <si>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</si>
  <si>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</si>
  <si>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</si>
  <si>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</si>
  <si>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</si>
  <si>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</si>
  <si>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</si>
  <si>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</si>
  <si>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</si>
  <si>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</si>
  <si>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</si>
  <si>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</si>
  <si>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</si>
  <si>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</si>
  <si>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</si>
  <si>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</si>
  <si>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</si>
  <si>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</si>
  <si>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</si>
  <si>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</si>
  <si>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</si>
  <si>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</si>
  <si>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</si>
  <si>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</si>
  <si>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</si>
  <si>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</si>
  <si>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</si>
  <si>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</si>
  <si>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</si>
  <si>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</si>
  <si>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</si>
  <si>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</si>
  <si>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</si>
  <si>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</si>
  <si>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</si>
  <si>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</si>
  <si>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</si>
  <si>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</si>
  <si>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</si>
  <si>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</si>
  <si>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</si>
  <si>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</si>
  <si>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</si>
  <si>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</si>
  <si>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</si>
  <si>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</si>
  <si>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</si>
  <si>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</si>
  <si>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</si>
  <si>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</si>
  <si>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</si>
  <si>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</si>
  <si>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</si>
  <si>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</si>
  <si>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</si>
  <si>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</si>
  <si>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</si>
  <si>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</si>
  <si>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</si>
  <si>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</si>
  <si>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</si>
  <si>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</si>
  <si>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</si>
  <si>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</si>
  <si>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</si>
  <si>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</si>
  <si>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</si>
  <si>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</si>
  <si>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</si>
  <si>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</si>
  <si>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</si>
  <si>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</si>
  <si>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</si>
  <si>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</si>
  <si>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</si>
  <si>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</si>
  <si>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</si>
  <si>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</si>
  <si>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</si>
  <si>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</si>
  <si>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</si>
  <si>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</si>
  <si>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</si>
  <si>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</si>
  <si>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</si>
  <si>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</si>
  <si>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</si>
  <si>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</si>
  <si>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</si>
  <si>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</si>
  <si>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</si>
  <si>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</si>
  <si>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</si>
  <si>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</si>
  <si>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</si>
  <si>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</si>
  <si>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</si>
  <si>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</si>
  <si>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</si>
  <si>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</si>
  <si>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</si>
  <si>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</si>
  <si>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</si>
  <si>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</si>
  <si>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</si>
  <si>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</si>
  <si>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</si>
  <si>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</si>
  <si>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</si>
  <si>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</si>
  <si>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</si>
  <si>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</si>
  <si>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</si>
  <si>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</si>
  <si>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</si>
  <si>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</si>
  <si>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</si>
  <si>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</si>
  <si>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</si>
  <si>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</si>
  <si>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</si>
  <si>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</si>
  <si>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</si>
  <si>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</si>
  <si>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</si>
  <si>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</si>
  <si>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</si>
  <si>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</si>
  <si>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</si>
  <si>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</si>
  <si>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</si>
  <si>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</si>
  <si>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</si>
  <si>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</si>
  <si>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</si>
  <si>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</si>
  <si>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</si>
  <si>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</si>
  <si>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</si>
  <si>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</si>
  <si>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</si>
  <si>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</si>
  <si>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</si>
  <si>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</si>
  <si>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</si>
  <si>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</si>
  <si>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</si>
  <si>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</si>
  <si>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</si>
  <si>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</si>
  <si>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</si>
  <si>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</si>
  <si>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</si>
  <si>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</si>
  <si>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</si>
  <si>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</si>
  <si>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</si>
  <si>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</si>
  <si>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</si>
  <si>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</si>
  <si>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</si>
  <si>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</si>
  <si>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</si>
  <si>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</si>
  <si>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</si>
  <si>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</si>
  <si>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</si>
  <si>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</si>
  <si>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</si>
  <si>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</si>
  <si>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</si>
  <si>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</si>
  <si>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</si>
  <si>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</si>
  <si>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</si>
  <si>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</si>
  <si>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</si>
  <si>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</si>
  <si>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</si>
  <si>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</si>
  <si>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</si>
  <si>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</si>
  <si>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</si>
  <si>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</si>
  <si>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</si>
  <si>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</si>
  <si>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</si>
  <si>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</si>
  <si>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</si>
  <si>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</si>
  <si>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</si>
  <si>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</si>
  <si>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</si>
  <si>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</si>
  <si>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</si>
  <si>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</si>
  <si>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</si>
  <si>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</si>
  <si>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</si>
  <si>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</si>
  <si>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</si>
  <si>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</si>
  <si>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</si>
  <si>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</si>
  <si>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</si>
  <si>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</si>
  <si>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</si>
  <si>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</si>
  <si>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</si>
  <si>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</si>
  <si>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</si>
  <si>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</si>
  <si>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</si>
  <si>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</si>
  <si>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</si>
  <si>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</si>
  <si>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</si>
  <si>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</si>
  <si>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</si>
  <si>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</si>
  <si>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</si>
  <si>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</si>
  <si>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</si>
  <si>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</si>
  <si>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</si>
  <si>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</si>
  <si>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</si>
  <si>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</si>
  <si>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</si>
  <si>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</si>
  <si>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</si>
  <si>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</si>
  <si>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</si>
  <si>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</si>
  <si>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</si>
  <si>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</si>
  <si>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</si>
  <si>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</si>
  <si>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</si>
  <si>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</si>
  <si>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</si>
  <si>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</si>
  <si>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</si>
  <si>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</si>
  <si>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</si>
  <si>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</si>
  <si>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</si>
  <si>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</si>
  <si>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</si>
  <si>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</si>
  <si>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</si>
  <si>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</si>
  <si>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</si>
  <si>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</si>
  <si>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</si>
  <si>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</si>
  <si>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</si>
  <si>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</si>
  <si>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</si>
  <si>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</si>
  <si>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</si>
  <si>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</si>
  <si>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</si>
  <si>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</si>
  <si>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</si>
  <si>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</si>
  <si>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</si>
  <si>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</si>
  <si>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</si>
  <si>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</si>
  <si>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</si>
  <si>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</si>
  <si>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</si>
  <si>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</si>
  <si>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</si>
  <si>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</si>
  <si>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</si>
  <si>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</si>
  <si>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</si>
  <si>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</si>
  <si>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</si>
  <si>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</si>
  <si>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</si>
  <si>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</si>
  <si>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</si>
  <si>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</si>
  <si>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</si>
  <si>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</si>
  <si>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</si>
  <si>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</si>
  <si>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</si>
  <si>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</si>
  <si>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</si>
  <si>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</si>
  <si>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</si>
  <si>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</si>
  <si>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</si>
  <si>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</si>
  <si>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</si>
  <si>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</si>
  <si>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</si>
  <si>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</si>
  <si>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</si>
  <si>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</si>
  <si>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</si>
  <si>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</si>
  <si>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</si>
  <si>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</si>
  <si>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</si>
  <si>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</si>
  <si>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</si>
  <si>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</si>
  <si>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</si>
  <si>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</si>
  <si>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</si>
  <si>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</si>
  <si>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</si>
  <si>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</si>
  <si>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</si>
  <si>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</si>
  <si>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</si>
  <si>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</si>
  <si>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</si>
  <si>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</si>
  <si>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</si>
  <si>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</si>
  <si>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</si>
  <si>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</si>
  <si>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</si>
  <si>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</si>
  <si>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</si>
  <si>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</si>
  <si>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</si>
  <si>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</si>
  <si>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</si>
  <si>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</si>
  <si>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</si>
  <si>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</si>
  <si>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</si>
  <si>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</si>
  <si>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</si>
  <si>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</si>
  <si>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</si>
  <si>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</si>
  <si>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</si>
  <si>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</si>
  <si>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</si>
  <si>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</si>
  <si>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</si>
  <si>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</si>
  <si>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</si>
  <si>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</si>
  <si>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</si>
  <si>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</si>
  <si>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</si>
  <si>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</si>
  <si>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</si>
  <si>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</si>
  <si>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</si>
  <si>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</si>
  <si>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</si>
  <si>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</si>
  <si>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</si>
  <si>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</si>
  <si>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</si>
  <si>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</si>
  <si>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</si>
  <si>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</si>
  <si>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</si>
  <si>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</si>
  <si>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</si>
  <si>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</si>
  <si>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</si>
  <si>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</si>
  <si>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</si>
  <si>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</si>
  <si>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</si>
  <si>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</si>
  <si>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</si>
  <si>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</si>
  <si>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</si>
  <si>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</si>
  <si>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</si>
  <si>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</si>
  <si>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</si>
  <si>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</si>
  <si>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</si>
  <si>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</si>
  <si>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</si>
  <si>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</si>
  <si>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</si>
  <si>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</si>
  <si>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</si>
  <si>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</si>
  <si>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</si>
  <si>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</si>
  <si>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</si>
  <si>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</si>
  <si>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</si>
  <si>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</si>
  <si>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</si>
  <si>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</si>
  <si>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</si>
  <si>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</si>
  <si>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</si>
  <si>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</si>
  <si>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</si>
  <si>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</si>
  <si>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</si>
  <si>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</si>
  <si>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</si>
  <si>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</si>
  <si>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</si>
  <si>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</si>
  <si>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</si>
  <si>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</si>
  <si>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</si>
  <si>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</si>
  <si>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</si>
  <si>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</si>
  <si>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</si>
  <si>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</si>
  <si>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</si>
  <si>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</si>
  <si>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</si>
  <si>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</si>
  <si>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</si>
  <si>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</si>
  <si>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</si>
  <si>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</si>
  <si>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</si>
  <si>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</si>
  <si>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</si>
  <si>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</si>
  <si>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</si>
  <si>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</si>
  <si>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</si>
  <si>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</si>
  <si>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</si>
  <si>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</si>
  <si>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</si>
  <si>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</si>
  <si>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</si>
  <si>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</si>
  <si>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</si>
  <si>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</si>
  <si>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</si>
  <si>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</si>
  <si>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</si>
  <si>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</si>
  <si>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</si>
  <si>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</si>
  <si>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</si>
  <si>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</si>
  <si>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</si>
  <si>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</si>
  <si>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</si>
  <si>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</si>
  <si>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</si>
  <si>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</si>
  <si>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</si>
  <si>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</si>
  <si>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</si>
  <si>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</si>
  <si>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</si>
  <si>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</si>
  <si>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</si>
  <si>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</si>
  <si>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</si>
  <si>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</si>
  <si>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</si>
  <si>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</si>
  <si>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</si>
  <si>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</si>
  <si>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</si>
  <si>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</si>
  <si>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</si>
  <si>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</si>
  <si>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</si>
  <si>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</si>
  <si>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</si>
  <si>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</si>
  <si>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</si>
  <si>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</si>
  <si>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</si>
  <si>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</si>
  <si>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</si>
  <si>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</si>
  <si>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</si>
  <si>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</si>
  <si>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</si>
  <si>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</si>
  <si>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</si>
  <si>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</si>
  <si>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</si>
  <si>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</si>
  <si>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</si>
  <si>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</si>
  <si>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</si>
  <si>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</si>
  <si>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</si>
  <si>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</si>
  <si>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</si>
  <si>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</si>
  <si>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</si>
  <si>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</si>
  <si>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</si>
  <si>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</si>
  <si>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</si>
  <si>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</si>
  <si>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</si>
  <si>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</si>
  <si>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</si>
  <si>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</si>
  <si>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</si>
  <si>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</si>
  <si>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</si>
  <si>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</si>
  <si>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</si>
  <si>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</si>
  <si>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</si>
  <si>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</si>
  <si>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</si>
  <si>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</si>
  <si>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</si>
  <si>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</si>
  <si>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</si>
  <si>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</si>
  <si>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</si>
  <si>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</si>
  <si>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</si>
  <si>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</si>
  <si>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</si>
  <si>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</si>
  <si>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</si>
  <si>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</si>
  <si>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</si>
  <si>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</si>
  <si>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</si>
  <si>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</si>
  <si>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</si>
  <si>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</si>
  <si>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</si>
  <si>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</si>
  <si>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</si>
  <si>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</si>
  <si>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</si>
  <si>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</si>
  <si>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</si>
  <si>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</si>
  <si>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</si>
  <si>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</si>
  <si>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</si>
  <si>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</si>
  <si>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</si>
  <si>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</si>
  <si>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</si>
  <si>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</si>
  <si>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</si>
  <si>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</si>
  <si>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</si>
  <si>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</si>
  <si>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</si>
  <si>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</si>
  <si>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</si>
  <si>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</si>
  <si>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</si>
  <si>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</si>
  <si>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</si>
  <si>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</si>
  <si>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</si>
  <si>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</si>
  <si>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</si>
  <si>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</si>
  <si>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</si>
  <si>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</si>
  <si>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</si>
  <si>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</si>
  <si>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</si>
  <si>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</si>
  <si>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</si>
  <si>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</si>
  <si>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</si>
  <si>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</si>
  <si>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</si>
  <si>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</si>
  <si>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</si>
  <si>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</si>
  <si>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</si>
  <si>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</si>
  <si>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</si>
  <si>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</si>
  <si>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</si>
  <si>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</si>
  <si>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</si>
  <si>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</si>
  <si>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</si>
  <si>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</si>
  <si>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</si>
  <si>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</si>
  <si>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</si>
  <si>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</si>
  <si>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</si>
  <si>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</si>
  <si>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</si>
  <si>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</si>
  <si>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</si>
  <si>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</si>
  <si>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</si>
  <si>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</si>
  <si>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</si>
  <si>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</si>
  <si>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</si>
  <si>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</si>
  <si>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</si>
  <si>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</si>
  <si>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</si>
  <si>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</si>
  <si>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</si>
  <si>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</si>
  <si>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</si>
  <si>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</si>
  <si>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</si>
  <si>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</si>
  <si>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</si>
  <si>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</si>
  <si>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</si>
  <si>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</si>
  <si>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</si>
  <si>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</si>
  <si>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</si>
  <si>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</si>
  <si>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</si>
  <si>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</si>
  <si>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</si>
  <si>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</si>
  <si>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</si>
  <si>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</si>
  <si>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</si>
  <si>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</si>
  <si>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</si>
  <si>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</si>
  <si>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</si>
  <si>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</si>
  <si>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</si>
  <si>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</si>
  <si>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</si>
  <si>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</si>
  <si>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</si>
  <si>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</si>
  <si>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</si>
  <si>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</si>
  <si>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</si>
  <si>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</si>
  <si>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</si>
  <si>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</si>
  <si>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</si>
  <si>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</si>
  <si>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</si>
  <si>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</si>
  <si>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</si>
  <si>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</si>
  <si>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</si>
  <si>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</si>
  <si>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</si>
  <si>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</si>
  <si>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</si>
  <si>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</si>
  <si>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</si>
  <si>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</si>
  <si>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</si>
  <si>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</si>
  <si>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</si>
  <si>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</si>
  <si>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</si>
  <si>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</si>
  <si>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</si>
  <si>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</si>
  <si>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</si>
  <si>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</si>
  <si>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</si>
  <si>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</si>
  <si>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</si>
  <si>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</si>
  <si>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</si>
  <si>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</si>
  <si>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</si>
  <si>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</si>
  <si>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</si>
  <si>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</si>
  <si>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</si>
  <si>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</si>
  <si>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</si>
  <si>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</si>
  <si>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</si>
  <si>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</si>
  <si>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</si>
  <si>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</si>
  <si>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</si>
  <si>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</si>
  <si>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</si>
  <si>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</si>
  <si>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</si>
  <si>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</si>
  <si>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</si>
  <si>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</si>
  <si>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</si>
  <si>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</si>
  <si>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</si>
  <si>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</si>
  <si>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</si>
  <si>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</si>
  <si>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</si>
  <si>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</si>
  <si>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</si>
  <si>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</si>
  <si>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</si>
  <si>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</si>
  <si>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</si>
  <si>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</si>
  <si>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</si>
  <si>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</si>
  <si>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</si>
  <si>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</si>
  <si>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</si>
  <si>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</si>
  <si>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</si>
  <si>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</si>
  <si>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</si>
  <si>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</si>
  <si>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</si>
  <si>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</si>
  <si>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</si>
  <si>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</si>
  <si>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</si>
  <si>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</si>
  <si>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</si>
  <si>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</si>
  <si>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</si>
  <si>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</si>
  <si>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</si>
  <si>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</si>
  <si>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</si>
  <si>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</si>
  <si>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</si>
  <si>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</si>
  <si>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</si>
  <si>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</si>
  <si>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</si>
  <si>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</si>
  <si>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</si>
  <si>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</si>
  <si>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</si>
  <si>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</si>
  <si>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</si>
  <si>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</si>
  <si>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</si>
  <si>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</si>
  <si>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</si>
  <si>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</si>
  <si>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</si>
  <si>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</si>
  <si>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</si>
  <si>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</si>
  <si>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</si>
  <si>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</si>
  <si>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</si>
  <si>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</si>
  <si>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</si>
  <si>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</si>
  <si>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</si>
  <si>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</si>
  <si>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</si>
  <si>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</si>
  <si>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</si>
  <si>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</si>
  <si>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</si>
  <si>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</si>
  <si>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</si>
  <si>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</si>
  <si>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</si>
  <si>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</si>
  <si>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</si>
  <si>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</si>
  <si>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</si>
  <si>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</si>
  <si>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</si>
  <si>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</si>
  <si>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</si>
  <si>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</si>
  <si>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</si>
  <si>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</si>
  <si>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</si>
  <si>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</si>
  <si>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</si>
  <si>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</si>
  <si>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</si>
  <si>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</si>
  <si>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</si>
  <si>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</si>
  <si>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</si>
  <si>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</si>
  <si>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</si>
  <si>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</si>
  <si>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</si>
  <si>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</si>
  <si>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</si>
  <si>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</si>
  <si>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</si>
  <si>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</si>
  <si>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</si>
  <si>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</si>
  <si>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</si>
  <si>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</si>
  <si>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</si>
  <si>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</si>
  <si>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</si>
  <si>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</si>
  <si>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</si>
  <si>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</si>
  <si>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</si>
  <si>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</si>
  <si>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</si>
  <si>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</si>
  <si>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</si>
  <si>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</si>
  <si>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</si>
  <si>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</si>
  <si>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</si>
  <si>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</si>
  <si>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</si>
  <si>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</si>
  <si>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</si>
  <si>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</si>
  <si>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</si>
  <si>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</si>
  <si>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</si>
  <si>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</si>
  <si>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</si>
  <si>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</si>
  <si>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</si>
  <si>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</si>
  <si>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</si>
  <si>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</si>
  <si>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</si>
  <si>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</si>
  <si>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</si>
  <si>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</si>
  <si>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</si>
  <si>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</si>
  <si>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</si>
  <si>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</si>
  <si>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</si>
  <si>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</si>
  <si>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</si>
  <si>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</si>
  <si>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</si>
  <si>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</si>
  <si>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</si>
  <si>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</si>
  <si>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</si>
  <si>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</si>
  <si>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</si>
  <si>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</si>
  <si>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</si>
  <si>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</si>
  <si>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</si>
  <si>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</si>
  <si>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</si>
  <si>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</si>
  <si>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</si>
  <si>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</si>
  <si>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</si>
  <si>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</si>
  <si>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</si>
  <si>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</si>
  <si>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</si>
  <si>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</si>
  <si>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</si>
  <si>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</si>
  <si>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</si>
  <si>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</si>
  <si>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</si>
  <si>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</si>
  <si>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</si>
  <si>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</si>
  <si>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</si>
  <si>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</si>
  <si>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</si>
  <si>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</si>
  <si>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</si>
  <si>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</si>
  <si>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</si>
  <si>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</si>
  <si>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</si>
  <si>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</si>
  <si>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</si>
  <si>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</si>
  <si>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</si>
  <si>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</si>
  <si>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</si>
  <si>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</si>
  <si>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</si>
  <si>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</si>
  <si>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</si>
  <si>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</si>
  <si>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</si>
  <si>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</si>
  <si>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</si>
  <si>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</si>
  <si>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</si>
  <si>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</si>
  <si>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</si>
  <si>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</si>
  <si>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</si>
  <si>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</si>
  <si>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</si>
  <si>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</si>
  <si>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</si>
  <si>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</si>
  <si>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</si>
  <si>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</si>
  <si>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</si>
  <si>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</si>
  <si>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</si>
  <si>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</si>
  <si>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</si>
  <si>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</si>
  <si>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</si>
  <si>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</si>
  <si>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</si>
  <si>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</si>
  <si>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</si>
  <si>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</si>
  <si>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</si>
  <si>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</si>
  <si>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</si>
  <si>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</si>
  <si>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</si>
  <si>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</si>
  <si>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</si>
  <si>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</si>
  <si>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</si>
  <si>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</si>
  <si>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</si>
  <si>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</si>
  <si>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</si>
  <si>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</si>
  <si>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</si>
  <si>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</si>
  <si>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</si>
  <si>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</si>
  <si>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</si>
  <si>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</si>
  <si>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</si>
  <si>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</si>
  <si>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</si>
  <si>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</si>
  <si>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</si>
  <si>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</si>
  <si>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</si>
  <si>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</si>
  <si>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</si>
  <si>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</si>
  <si>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</si>
  <si>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</si>
  <si>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</si>
  <si>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</si>
  <si>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</si>
  <si>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</si>
  <si>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</si>
  <si>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</si>
  <si>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</si>
  <si>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</si>
  <si>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</si>
  <si>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</si>
  <si>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</si>
  <si>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</si>
  <si>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</si>
  <si>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</si>
  <si>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</si>
  <si>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</si>
  <si>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</si>
  <si>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</si>
  <si>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</si>
  <si>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</si>
  <si>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</si>
  <si>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</si>
  <si>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</si>
  <si>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</si>
  <si>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</si>
  <si>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</si>
  <si>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</si>
  <si>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</si>
  <si>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</si>
  <si>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</si>
  <si>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</si>
  <si>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</si>
  <si>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</si>
  <si>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</si>
  <si>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</si>
  <si>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</si>
  <si>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</si>
  <si>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</si>
  <si>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</si>
  <si>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</si>
  <si>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</si>
  <si>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</si>
  <si>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</si>
  <si>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</si>
  <si>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</si>
  <si>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</si>
  <si>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</si>
  <si>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</si>
  <si>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</si>
  <si>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</si>
  <si>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</si>
  <si>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</si>
  <si>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</si>
  <si>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</si>
  <si>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</si>
  <si>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</si>
  <si>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</si>
  <si>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</si>
  <si>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</si>
  <si>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</si>
  <si>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</si>
  <si>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</si>
  <si>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</si>
  <si>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</si>
  <si>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</si>
  <si>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</si>
  <si>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</si>
  <si>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</si>
  <si>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</si>
  <si>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</si>
  <si>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</si>
  <si>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</si>
  <si>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</si>
  <si>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</si>
  <si>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</si>
  <si>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</si>
  <si>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</si>
  <si>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</si>
  <si>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</si>
  <si>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</si>
  <si>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</si>
  <si>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</si>
  <si>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</si>
  <si>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</si>
  <si>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</si>
  <si>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</si>
  <si>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</si>
  <si>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</si>
  <si>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</si>
  <si>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</si>
  <si>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</si>
  <si>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</si>
  <si>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</si>
  <si>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</si>
  <si>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</si>
  <si>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</si>
  <si>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</si>
  <si>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</si>
  <si>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</si>
  <si>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</si>
  <si>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</si>
  <si>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</si>
  <si>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</si>
  <si>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</si>
  <si>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</si>
  <si>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</si>
  <si>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</si>
  <si>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</si>
  <si>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</si>
  <si>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</si>
  <si>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</si>
  <si>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</si>
  <si>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</si>
  <si>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</si>
  <si>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</si>
  <si>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</si>
  <si>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</si>
  <si>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</si>
  <si>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</si>
  <si>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</si>
  <si>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</si>
  <si>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</si>
  <si>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</si>
  <si>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</si>
  <si>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</si>
  <si>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</si>
  <si>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</si>
  <si>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</si>
  <si>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</si>
  <si>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</si>
  <si>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</si>
  <si>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</si>
  <si>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</si>
  <si>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</si>
  <si>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</si>
  <si>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</si>
  <si>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</si>
  <si>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</si>
  <si>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</si>
  <si>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</si>
  <si>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</si>
  <si>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</si>
  <si>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</si>
  <si>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</si>
  <si>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</si>
  <si>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</si>
  <si>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</si>
  <si>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</si>
  <si>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</si>
  <si>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</si>
  <si>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</si>
  <si>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</si>
  <si>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</si>
  <si>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</si>
  <si>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</si>
  <si>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</si>
  <si>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</si>
  <si>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</si>
  <si>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</si>
  <si>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</si>
  <si>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</si>
  <si>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</si>
  <si>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</si>
  <si>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</si>
  <si>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</si>
  <si>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</si>
  <si>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</si>
  <si>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</si>
  <si>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</si>
  <si>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</si>
  <si>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</si>
  <si>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</si>
  <si>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</si>
  <si>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</si>
  <si>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</si>
  <si>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</si>
  <si>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</si>
  <si>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</si>
  <si>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</si>
  <si>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</si>
  <si>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</si>
  <si>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</si>
  <si>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</si>
  <si>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</si>
  <si>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</si>
  <si>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</si>
  <si>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</si>
  <si>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</si>
  <si>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</si>
  <si>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</si>
  <si>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</si>
  <si>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</si>
  <si>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</si>
  <si>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</si>
  <si>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</si>
  <si>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</si>
  <si>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</si>
  <si>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</si>
  <si>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</si>
  <si>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</si>
  <si>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</si>
  <si>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</si>
  <si>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</si>
  <si>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</si>
  <si>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</si>
  <si>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</si>
  <si>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</si>
  <si>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</si>
  <si>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</si>
  <si>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</si>
  <si>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</si>
  <si>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</si>
  <si>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</si>
  <si>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</si>
  <si>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</si>
  <si>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</si>
  <si>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</si>
  <si>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</si>
  <si>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</si>
  <si>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</si>
  <si>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</si>
  <si>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</si>
  <si>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</si>
  <si>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</si>
  <si>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</si>
  <si>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</si>
  <si>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</si>
  <si>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</si>
  <si>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</si>
  <si>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</si>
  <si>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</si>
  <si>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</si>
  <si>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</si>
  <si>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</si>
  <si>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</si>
  <si>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</si>
  <si>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</si>
  <si>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</si>
  <si>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</si>
  <si>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</si>
  <si>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</si>
  <si>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</si>
  <si>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</si>
  <si>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</si>
  <si>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</si>
  <si>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</si>
  <si>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</si>
  <si>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</si>
  <si>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</si>
  <si>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</si>
  <si>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</si>
  <si>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</si>
  <si>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</si>
  <si>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</si>
  <si>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</si>
  <si>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</si>
  <si>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</si>
  <si>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</si>
  <si>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</si>
  <si>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</si>
  <si>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</si>
  <si>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</si>
  <si>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</si>
  <si>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</si>
  <si>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</si>
  <si>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</si>
  <si>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</si>
  <si>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</si>
  <si>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</si>
  <si>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</si>
  <si>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</si>
  <si>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</si>
  <si>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</si>
  <si>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</si>
  <si>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</si>
  <si>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</si>
  <si>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</si>
  <si>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</si>
  <si>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</si>
  <si>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</si>
  <si>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</si>
  <si>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</si>
  <si>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</si>
  <si>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</si>
  <si>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</si>
  <si>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</si>
  <si>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</si>
  <si>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</si>
  <si>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</si>
  <si>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</si>
  <si>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</si>
  <si>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</si>
  <si>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</si>
  <si>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</si>
  <si>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</si>
  <si>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</si>
  <si>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</si>
  <si>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</si>
  <si>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</si>
  <si>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</si>
  <si>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</si>
  <si>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</si>
  <si>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</si>
  <si>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</si>
  <si>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</si>
  <si>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</si>
  <si>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</si>
  <si>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</si>
  <si>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</si>
  <si>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</si>
  <si>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</si>
  <si>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</si>
  <si>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</si>
  <si>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</si>
  <si>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</si>
  <si>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</si>
  <si>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</si>
  <si>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</si>
  <si>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</si>
  <si>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</si>
  <si>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</si>
  <si>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</si>
  <si>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</si>
  <si>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</si>
  <si>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</si>
  <si>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</si>
  <si>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</si>
  <si>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</si>
  <si>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</si>
  <si>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</si>
  <si>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</si>
  <si>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</si>
  <si>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</si>
  <si>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</si>
  <si>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</si>
  <si>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</si>
  <si>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</si>
  <si>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</si>
  <si>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</si>
  <si>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</si>
  <si>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</si>
  <si>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</si>
  <si>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</si>
  <si>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</si>
  <si>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</si>
  <si>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</si>
  <si>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</si>
  <si>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</si>
  <si>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</si>
  <si>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</si>
  <si>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</si>
  <si>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</si>
  <si>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</si>
  <si>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</si>
  <si>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</si>
  <si>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</si>
  <si>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</si>
  <si>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</si>
  <si>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</si>
  <si>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</si>
  <si>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</si>
  <si>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</si>
  <si>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</si>
  <si>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</si>
  <si>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</si>
  <si>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</si>
  <si>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</si>
  <si>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</si>
  <si>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</si>
  <si>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</si>
  <si>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</si>
  <si>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</si>
  <si>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</si>
  <si>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</si>
  <si>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</si>
  <si>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</si>
  <si>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</si>
  <si>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</si>
  <si>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</si>
  <si>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</si>
  <si>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</si>
  <si>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</si>
  <si>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</si>
  <si>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</si>
  <si>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</si>
  <si>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</si>
  <si>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</si>
  <si>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</si>
  <si>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</si>
  <si>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</si>
  <si>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</si>
  <si>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</si>
  <si>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</si>
  <si>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</si>
  <si>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</si>
  <si>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</si>
  <si>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</si>
  <si>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</si>
  <si>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</si>
  <si>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</si>
  <si>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</si>
  <si>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</si>
  <si>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</si>
  <si>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</si>
  <si>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</si>
  <si>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</si>
  <si>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</si>
  <si>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</si>
  <si>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</si>
  <si>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</si>
  <si>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</si>
  <si>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</si>
  <si>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</si>
  <si>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</si>
  <si>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</si>
  <si>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</si>
  <si>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</si>
  <si>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</si>
  <si>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</si>
  <si>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</si>
  <si>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</si>
  <si>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</si>
  <si>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</si>
  <si>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</si>
  <si>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</si>
  <si>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</si>
  <si>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</si>
  <si>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</si>
  <si>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</si>
  <si>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</si>
  <si>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</si>
  <si>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</si>
  <si>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</si>
  <si>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</si>
  <si>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</si>
  <si>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</si>
  <si>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</si>
  <si>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</si>
  <si>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</si>
  <si>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</si>
  <si>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</si>
  <si>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</si>
  <si>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</si>
  <si>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</si>
  <si>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</si>
  <si>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</si>
  <si>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</si>
  <si>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</si>
  <si>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</si>
  <si>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</si>
  <si>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</si>
  <si>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</si>
  <si>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</si>
  <si>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</si>
  <si>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</si>
  <si>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</si>
  <si>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</si>
  <si>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</si>
  <si>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</si>
  <si>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</si>
  <si>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</si>
  <si>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</si>
  <si>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</si>
  <si>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</si>
  <si>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</si>
  <si>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</si>
  <si>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</si>
  <si>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</si>
  <si>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</si>
  <si>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</si>
  <si>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</si>
  <si>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</si>
  <si>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</si>
  <si>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</si>
  <si>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</si>
  <si>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</si>
  <si>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</si>
  <si>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</si>
  <si>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</si>
  <si>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</si>
  <si>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</si>
  <si>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</si>
  <si>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</si>
  <si>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</si>
  <si>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</si>
  <si>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</si>
  <si>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</si>
  <si>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</si>
  <si>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</si>
  <si>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</si>
  <si>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</si>
  <si>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</si>
  <si>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</si>
  <si>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</si>
  <si>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</si>
  <si>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</si>
  <si>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</si>
  <si>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</si>
  <si>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</si>
  <si>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</si>
  <si>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</si>
  <si>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</si>
  <si>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</si>
  <si>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</si>
  <si>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</si>
  <si>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</si>
  <si>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</si>
  <si>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</si>
  <si>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</si>
  <si>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</si>
  <si>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</si>
  <si>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</si>
  <si>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</si>
  <si>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</si>
  <si>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</si>
  <si>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</si>
  <si>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</si>
  <si>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</si>
  <si>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</si>
  <si>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</si>
  <si>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</si>
  <si>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</si>
  <si>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</si>
  <si>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</si>
  <si>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</si>
  <si>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</si>
  <si>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</si>
  <si>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</si>
  <si>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</si>
  <si>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</si>
  <si>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</si>
  <si>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</si>
  <si>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</si>
  <si>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</si>
  <si>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</si>
  <si>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</si>
  <si>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</si>
  <si>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</si>
  <si>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</si>
  <si>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</si>
  <si>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</si>
  <si>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</si>
  <si>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</si>
  <si>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</si>
  <si>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</si>
  <si>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</si>
  <si>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</si>
  <si>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</si>
  <si>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</si>
  <si>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</si>
  <si>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</si>
  <si>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</si>
  <si>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</si>
  <si>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</si>
  <si>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</si>
  <si>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</si>
  <si>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</si>
  <si>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</si>
  <si>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</si>
  <si>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</si>
  <si>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</si>
  <si>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</si>
  <si>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</si>
  <si>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</si>
  <si>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</si>
  <si>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</si>
  <si>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</si>
  <si>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</si>
  <si>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</si>
  <si>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</si>
  <si>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</si>
  <si>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</si>
  <si>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</si>
  <si>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</si>
  <si>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</si>
  <si>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</si>
  <si>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</si>
  <si>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</si>
  <si>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</si>
  <si>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</si>
  <si>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</si>
  <si>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</si>
  <si>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</si>
  <si>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</si>
  <si>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</si>
  <si>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</si>
  <si>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</si>
  <si>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</si>
  <si>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</si>
  <si>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</si>
  <si>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</si>
  <si>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</si>
  <si>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</si>
  <si>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</si>
  <si>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</si>
  <si>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</si>
  <si>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</si>
  <si>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</si>
  <si>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</si>
  <si>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</si>
  <si>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</si>
  <si>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</si>
  <si>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</si>
  <si>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</si>
  <si>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</si>
  <si>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</si>
  <si>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</si>
  <si>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</si>
  <si>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</si>
  <si>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</si>
  <si>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</si>
  <si>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</si>
  <si>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</si>
  <si>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</si>
  <si>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</si>
  <si>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</si>
  <si>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</si>
  <si>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</si>
  <si>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</si>
  <si>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</si>
  <si>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</si>
  <si>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</si>
  <si>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</si>
  <si>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</si>
  <si>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</si>
  <si>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</si>
  <si>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</si>
  <si>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</si>
  <si>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</si>
  <si>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</si>
  <si>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</si>
  <si>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</si>
  <si>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</si>
  <si>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</si>
  <si>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</si>
  <si>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</si>
  <si>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</si>
  <si>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</si>
  <si>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</si>
  <si>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</si>
  <si>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</si>
  <si>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</si>
  <si>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</si>
  <si>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</si>
  <si>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</si>
  <si>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</si>
  <si>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</si>
  <si>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</si>
  <si>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</si>
  <si>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</si>
  <si>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</si>
  <si>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</si>
  <si>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</si>
  <si>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</si>
  <si>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</si>
  <si>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</si>
  <si>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</si>
  <si>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</si>
  <si>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</si>
  <si>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</si>
  <si>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</si>
  <si>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</si>
  <si>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</si>
  <si>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</si>
  <si>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</si>
  <si>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</si>
  <si>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</si>
  <si>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</si>
  <si>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</si>
  <si>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</si>
  <si>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</si>
  <si>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</si>
  <si>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</si>
  <si>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</si>
  <si>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</si>
  <si>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</si>
  <si>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</si>
  <si>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</si>
  <si>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</si>
  <si>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</si>
  <si>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</si>
  <si>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</si>
  <si>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</si>
  <si>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</si>
  <si>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</si>
  <si>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</si>
  <si>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</si>
  <si>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</si>
  <si>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</si>
  <si>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</si>
  <si>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</si>
  <si>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</si>
  <si>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</si>
  <si>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</si>
  <si>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</si>
  <si>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</si>
  <si>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</si>
  <si>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</si>
  <si>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</si>
  <si>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</si>
  <si>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</si>
  <si>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</si>
  <si>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</si>
  <si>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</si>
  <si>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</si>
  <si>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</si>
  <si>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</si>
  <si>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</si>
  <si>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</si>
  <si>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</si>
  <si>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</si>
  <si>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</si>
  <si>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</si>
  <si>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</si>
  <si>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</si>
  <si>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</si>
  <si>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</si>
  <si>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</si>
  <si>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</si>
  <si>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</si>
  <si>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</si>
  <si>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</si>
  <si>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</si>
  <si>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</si>
  <si>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</si>
  <si>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</si>
  <si>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</si>
  <si>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</si>
  <si>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</si>
  <si>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</si>
  <si>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</si>
  <si>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</si>
  <si>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</si>
  <si>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</si>
  <si>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</si>
  <si>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</si>
  <si>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</si>
  <si>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</si>
  <si>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</si>
  <si>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</si>
  <si>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</si>
  <si>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</si>
  <si>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</si>
  <si>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</si>
  <si>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</si>
  <si>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</si>
  <si>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</si>
  <si>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</si>
  <si>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</si>
  <si>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</si>
  <si>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</si>
  <si>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</si>
  <si>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</si>
  <si>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</si>
  <si>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</si>
  <si>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</si>
  <si>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</si>
  <si>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</si>
  <si>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</si>
  <si>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</si>
  <si>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</si>
  <si>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</si>
  <si>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</si>
  <si>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</si>
  <si>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</si>
  <si>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</si>
  <si>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</si>
  <si>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</si>
  <si>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</si>
  <si>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</si>
  <si>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</si>
  <si>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</si>
  <si>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</si>
  <si>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</si>
  <si>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</si>
  <si>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</si>
  <si>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</si>
  <si>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</si>
  <si>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</si>
  <si>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</si>
  <si>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</si>
  <si>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</si>
  <si>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</si>
  <si>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</si>
  <si>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</si>
  <si>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</si>
  <si>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</si>
  <si>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</si>
  <si>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</si>
  <si>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</si>
  <si>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</si>
  <si>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</si>
  <si>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</si>
  <si>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</si>
  <si>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</si>
  <si>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</si>
  <si>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</si>
  <si>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</si>
  <si>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</si>
  <si>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</si>
  <si>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</si>
  <si>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</si>
  <si>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</si>
  <si>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</si>
  <si>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</si>
  <si>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</si>
  <si>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</si>
  <si>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</si>
  <si>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</si>
  <si>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</si>
  <si>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</si>
  <si>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</si>
  <si>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</si>
  <si>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</si>
  <si>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</si>
  <si>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</si>
  <si>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</si>
  <si>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</si>
  <si>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</si>
  <si>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</si>
  <si>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</si>
  <si>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</si>
  <si>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</si>
  <si>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</si>
  <si>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</si>
  <si>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</si>
  <si>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</si>
  <si>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</si>
  <si>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</si>
  <si>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</si>
  <si>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</si>
  <si>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</si>
  <si>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</si>
  <si>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</si>
  <si>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</si>
  <si>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</si>
  <si>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</si>
  <si>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</si>
  <si>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</si>
  <si>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</si>
  <si>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</si>
  <si>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</si>
  <si>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</si>
  <si>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</si>
  <si>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</si>
  <si>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</si>
  <si>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</si>
  <si>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</si>
  <si>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</si>
  <si>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</si>
  <si>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</si>
  <si>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</si>
  <si>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</si>
  <si>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</si>
  <si>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</si>
  <si>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</si>
  <si>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</si>
  <si>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</si>
  <si>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</si>
  <si>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</si>
  <si>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</si>
  <si>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</si>
  <si>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</si>
  <si>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</si>
  <si>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</si>
  <si>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</si>
  <si>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</si>
  <si>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</si>
  <si>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</si>
  <si>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</si>
  <si>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</si>
  <si>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</si>
  <si>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</si>
  <si>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</si>
  <si>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</si>
  <si>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</si>
  <si>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</si>
  <si>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</si>
  <si>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</si>
  <si>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</si>
  <si>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</si>
  <si>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</si>
  <si>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</si>
  <si>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</si>
  <si>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</si>
  <si>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</si>
  <si>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</si>
  <si>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</si>
  <si>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</si>
  <si>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</si>
  <si>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</si>
  <si>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</si>
  <si>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</si>
  <si>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</si>
  <si>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</si>
  <si>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</si>
  <si>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</si>
  <si>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</si>
  <si>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</si>
  <si>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</si>
  <si>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</si>
  <si>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</si>
  <si>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</si>
  <si>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</si>
  <si>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</si>
  <si>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</si>
  <si>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</si>
  <si>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</si>
  <si>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</si>
  <si>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</si>
  <si>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</si>
  <si>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</si>
  <si>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</si>
  <si>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</si>
  <si>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</si>
  <si>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</si>
  <si>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</si>
  <si>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</si>
  <si>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</si>
  <si>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</si>
  <si>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</si>
  <si>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</si>
  <si>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</si>
  <si>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</si>
  <si>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</si>
  <si>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</si>
  <si>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</si>
  <si>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</si>
  <si>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</si>
  <si>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</si>
  <si>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</si>
  <si>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</si>
  <si>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</si>
  <si>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</si>
  <si>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</si>
  <si>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</si>
  <si>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</si>
  <si>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</si>
  <si>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</si>
  <si>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</si>
  <si>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</si>
  <si>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</si>
  <si>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</si>
  <si>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</si>
  <si>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</si>
  <si>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</si>
  <si>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</si>
  <si>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</si>
  <si>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</si>
  <si>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</si>
  <si>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</si>
  <si>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</si>
  <si>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</si>
  <si>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</si>
  <si>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</si>
  <si>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</si>
  <si>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</si>
  <si>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</si>
  <si>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</si>
  <si>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</si>
  <si>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</si>
  <si>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</si>
  <si>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</si>
  <si>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</si>
  <si>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</si>
  <si>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</si>
  <si>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</si>
  <si>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</si>
  <si>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</si>
  <si>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</si>
  <si>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</si>
  <si>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</si>
  <si>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</si>
  <si>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</si>
  <si>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</si>
  <si>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</si>
  <si>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</si>
  <si>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</si>
  <si>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</si>
  <si>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</si>
  <si>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</si>
  <si>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</si>
  <si>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</si>
  <si>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</si>
  <si>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</si>
  <si>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</si>
  <si>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</si>
  <si>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</si>
  <si>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</si>
  <si>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</si>
  <si>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</si>
  <si>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</si>
  <si>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</si>
  <si>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</si>
  <si>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</si>
  <si>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</si>
  <si>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</si>
  <si>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</si>
  <si>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</si>
  <si>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</si>
  <si>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</si>
  <si>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</si>
  <si>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</si>
  <si>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</si>
  <si>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</si>
  <si>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</si>
  <si>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</si>
  <si>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</si>
  <si>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</si>
  <si>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</si>
  <si>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</si>
  <si>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</si>
  <si>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</si>
  <si>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</si>
  <si>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</si>
  <si>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</si>
  <si>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</si>
  <si>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</si>
  <si>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</si>
  <si>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</si>
  <si>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</si>
  <si>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</si>
  <si>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</si>
  <si>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</si>
  <si>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</si>
  <si>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</si>
  <si>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</si>
  <si>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</si>
  <si>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</si>
  <si>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</si>
  <si>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</si>
  <si>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</si>
  <si>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</si>
  <si>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</si>
  <si>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</si>
  <si>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</si>
  <si>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</si>
  <si>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</si>
  <si>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</si>
  <si>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</si>
  <si>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</si>
  <si>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</si>
  <si>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</si>
  <si>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</si>
  <si>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</si>
  <si>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</si>
  <si>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</si>
  <si>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</si>
  <si>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</si>
  <si>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</si>
  <si>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</si>
  <si>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</si>
  <si>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</si>
  <si>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</si>
  <si>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</si>
  <si>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</si>
  <si>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</si>
  <si>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</si>
  <si>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</si>
  <si>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</si>
  <si>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</si>
  <si>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</si>
  <si>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</si>
  <si>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</si>
  <si>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</si>
  <si>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</si>
  <si>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</si>
  <si>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</si>
  <si>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</si>
  <si>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</si>
  <si>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</si>
  <si>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</si>
  <si>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</si>
  <si>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</si>
  <si>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</si>
  <si>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</si>
  <si>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</si>
  <si>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</si>
  <si>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</si>
  <si>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</si>
  <si>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</si>
  <si>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</si>
  <si>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</si>
  <si>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</si>
  <si>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</si>
  <si>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</si>
  <si>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</si>
  <si>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</si>
  <si>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</si>
  <si>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</si>
  <si>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</si>
  <si>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</si>
  <si>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</si>
  <si>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</si>
  <si>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</si>
  <si>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</si>
  <si>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</si>
  <si>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</si>
  <si>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</si>
  <si>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</si>
  <si>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</si>
  <si>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</si>
  <si>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</si>
  <si>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</si>
  <si>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</si>
  <si>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</si>
  <si>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</si>
  <si>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</si>
  <si>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</si>
  <si>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</si>
  <si>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</si>
  <si>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</si>
  <si>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</si>
  <si>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</si>
  <si>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</si>
  <si>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</si>
  <si>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</si>
  <si>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</si>
  <si>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</si>
  <si>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</si>
  <si>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</si>
  <si>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</si>
  <si>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</si>
  <si>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</si>
  <si>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</si>
  <si>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</si>
  <si>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</si>
  <si>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</si>
  <si>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</si>
  <si>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</si>
  <si>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</si>
  <si>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</si>
  <si>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</si>
  <si>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</si>
  <si>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</si>
  <si>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</si>
  <si>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</si>
  <si>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</si>
  <si>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</si>
  <si>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</si>
  <si>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</si>
  <si>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</si>
  <si>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</si>
  <si>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</si>
  <si>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</si>
  <si>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</si>
  <si>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</si>
  <si>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</si>
  <si>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</si>
  <si>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</si>
  <si>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</si>
  <si>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</si>
  <si>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</si>
  <si>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</si>
  <si>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</si>
  <si>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</si>
  <si>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</si>
  <si>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</si>
  <si>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</si>
  <si>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</si>
  <si>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</si>
  <si>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</si>
  <si>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</si>
  <si>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</si>
  <si>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</si>
  <si>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</si>
  <si>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</si>
  <si>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</si>
  <si>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</si>
  <si>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</si>
  <si>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</si>
  <si>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</si>
  <si>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</si>
  <si>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</si>
  <si>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</si>
  <si>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</si>
  <si>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</si>
  <si>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</si>
  <si>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</si>
  <si>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</si>
  <si>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</si>
  <si>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</si>
  <si>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</si>
  <si>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</si>
  <si>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</si>
  <si>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</si>
  <si>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</si>
  <si>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</si>
  <si>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</si>
  <si>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</si>
  <si>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</si>
  <si>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</si>
  <si>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</si>
  <si>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</si>
  <si>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</si>
  <si>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</si>
  <si>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</si>
  <si>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</si>
  <si>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</si>
  <si>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</si>
  <si>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</si>
  <si>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</si>
  <si>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</si>
  <si>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</si>
  <si>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</si>
  <si>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</si>
  <si>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</si>
  <si>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</si>
  <si>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</si>
  <si>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</si>
  <si>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</si>
  <si>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</si>
  <si>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</si>
  <si>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</si>
  <si>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</si>
  <si>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</si>
  <si>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</si>
  <si>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</si>
  <si>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</si>
  <si>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</si>
  <si>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</si>
  <si>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</si>
  <si>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</si>
  <si>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</si>
  <si>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</si>
  <si>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</si>
  <si>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</si>
  <si>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</si>
  <si>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</si>
  <si>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</si>
  <si>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</si>
  <si>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</si>
  <si>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</si>
  <si>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</si>
  <si>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</si>
  <si>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</si>
  <si>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</si>
  <si>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</si>
  <si>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</si>
  <si>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</si>
  <si>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</si>
  <si>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</si>
  <si>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</si>
  <si>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</si>
  <si>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</si>
  <si>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</si>
  <si>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</si>
  <si>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</si>
  <si>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</si>
  <si>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</si>
  <si>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</si>
  <si>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</si>
  <si>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</si>
  <si>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</si>
  <si>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</si>
  <si>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</si>
  <si>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</si>
  <si>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</si>
  <si>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</si>
  <si>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</si>
  <si>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</si>
  <si>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</si>
  <si>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</si>
  <si>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</si>
  <si>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</si>
  <si>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</si>
  <si>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</si>
  <si>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</si>
  <si>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</si>
  <si>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</si>
  <si>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</si>
  <si>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</si>
  <si>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</si>
  <si>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</si>
  <si>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</si>
  <si>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</si>
  <si>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</si>
  <si>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</si>
  <si>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</si>
  <si>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</si>
  <si>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</si>
  <si>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</si>
  <si>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</si>
  <si>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</si>
  <si>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</si>
  <si>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</si>
  <si>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</si>
  <si>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</si>
  <si>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</si>
  <si>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</si>
  <si>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</si>
  <si>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</si>
  <si>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</si>
  <si>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</si>
  <si>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</si>
  <si>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</si>
  <si>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</si>
  <si>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</si>
  <si>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</si>
  <si>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</si>
  <si>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</si>
  <si>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</si>
  <si>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</si>
  <si>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</si>
  <si>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</si>
  <si>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</si>
  <si>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</si>
  <si>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</si>
  <si>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</si>
  <si>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</si>
  <si>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</si>
  <si>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</si>
  <si>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</si>
  <si>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</si>
  <si>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</si>
  <si>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</si>
  <si>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</si>
  <si>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</si>
  <si>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</si>
  <si>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</si>
  <si>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</si>
  <si>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</si>
  <si>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</si>
  <si>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</si>
  <si>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</si>
  <si>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</si>
  <si>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</si>
  <si>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</si>
  <si>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</si>
  <si>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</si>
  <si>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</si>
  <si>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</si>
  <si>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</si>
  <si>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</si>
  <si>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</si>
  <si>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</si>
  <si>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</si>
  <si>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</si>
  <si>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</si>
  <si>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</si>
  <si>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</si>
  <si>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</si>
  <si>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</si>
  <si>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</si>
  <si>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</si>
  <si>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</si>
  <si>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</si>
  <si>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</si>
  <si>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</si>
  <si>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</si>
  <si>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</si>
  <si>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</si>
  <si>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</si>
  <si>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</si>
  <si>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</si>
  <si>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</si>
  <si>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</si>
  <si>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</si>
  <si>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</si>
  <si>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</si>
  <si>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</si>
  <si>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</si>
  <si>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</si>
  <si>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</si>
  <si>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</si>
  <si>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</si>
  <si>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</si>
  <si>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</si>
  <si>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</si>
  <si>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</si>
  <si>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</si>
  <si>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</si>
  <si>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</si>
  <si>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</si>
  <si>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</si>
  <si>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</si>
  <si>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</si>
  <si>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</si>
  <si>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</si>
  <si>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</si>
  <si>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</si>
  <si>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</si>
  <si>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</si>
  <si>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</si>
  <si>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</si>
  <si>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</si>
  <si>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</si>
  <si>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</si>
  <si>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</si>
  <si>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</si>
  <si>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</si>
  <si>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</si>
  <si>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</si>
  <si>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</si>
  <si>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</si>
  <si>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</si>
  <si>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</si>
  <si>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</si>
  <si>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</si>
  <si>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</si>
  <si>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</si>
  <si>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</si>
  <si>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</si>
  <si>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</si>
  <si>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</si>
  <si>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</si>
  <si>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</si>
  <si>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</si>
  <si>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</si>
  <si>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</si>
  <si>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</si>
  <si>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</si>
  <si>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</si>
  <si>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</si>
  <si>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</si>
  <si>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</si>
  <si>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</si>
  <si>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</si>
  <si>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</si>
  <si>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</si>
  <si>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</si>
  <si>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</si>
  <si>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</si>
  <si>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</si>
  <si>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</si>
  <si>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</si>
  <si>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</si>
  <si>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</si>
  <si>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</si>
  <si>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</si>
  <si>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</si>
  <si>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</si>
  <si>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</si>
  <si>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</si>
  <si>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</si>
  <si>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</si>
  <si>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</si>
  <si>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</si>
  <si>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</si>
  <si>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</si>
  <si>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</si>
  <si>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</si>
  <si>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</si>
  <si>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</si>
  <si>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</si>
  <si>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</si>
  <si>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</si>
  <si>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</si>
  <si>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</si>
  <si>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</si>
  <si>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</si>
  <si>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</si>
  <si>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</si>
  <si>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</si>
  <si>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</si>
  <si>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</si>
  <si>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</si>
  <si>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</si>
  <si>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</si>
  <si>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</si>
  <si>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</si>
  <si>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</si>
  <si>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</si>
  <si>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</si>
  <si>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</si>
  <si>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</si>
  <si>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</si>
  <si>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</si>
  <si>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</si>
  <si>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</si>
  <si>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</si>
  <si>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</si>
  <si>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</si>
  <si>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</si>
  <si>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</si>
  <si>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</si>
  <si>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</si>
  <si>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</si>
  <si>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</si>
  <si>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</si>
  <si>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</si>
  <si>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</si>
  <si>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</si>
  <si>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</si>
  <si>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</si>
  <si>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</si>
  <si>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</si>
  <si>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</si>
  <si>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</si>
  <si>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</si>
  <si>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</si>
  <si>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</si>
  <si>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</si>
  <si>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</si>
  <si>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</si>
  <si>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</si>
  <si>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</si>
  <si>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</si>
  <si>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</si>
  <si>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</si>
  <si>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</si>
  <si>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</si>
  <si>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</si>
  <si>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</si>
  <si>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</si>
  <si>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</si>
  <si>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</si>
  <si>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</si>
  <si>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</si>
  <si>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</si>
  <si>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</si>
  <si>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</si>
  <si>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</si>
  <si>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</si>
  <si>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</si>
  <si>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</si>
  <si>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</si>
  <si>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</si>
  <si>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</si>
  <si>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</si>
  <si>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</si>
  <si>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</si>
  <si>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</si>
  <si>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</si>
  <si>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</si>
  <si>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</si>
  <si>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</si>
  <si>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</si>
  <si>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</si>
  <si>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</si>
  <si>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</si>
  <si>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</si>
  <si>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</si>
  <si>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</si>
  <si>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</si>
  <si>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</si>
  <si>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</si>
  <si>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</si>
  <si>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</si>
  <si>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</si>
  <si>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</si>
  <si>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</si>
  <si>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</si>
  <si>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</si>
  <si>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</si>
  <si>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</si>
  <si>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</si>
  <si>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</si>
  <si>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</si>
  <si>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</si>
  <si>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</si>
  <si>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</si>
  <si>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</si>
  <si>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</si>
  <si>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</si>
  <si>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</si>
  <si>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</si>
  <si>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</si>
  <si>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</si>
  <si>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</si>
  <si>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</si>
  <si>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</si>
  <si>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</si>
  <si>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</si>
  <si>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</si>
  <si>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</si>
  <si>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</si>
  <si>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</si>
  <si>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</si>
  <si>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</si>
  <si>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</si>
  <si>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</si>
  <si>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</si>
  <si>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</si>
  <si>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</si>
  <si>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</si>
  <si>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</si>
  <si>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</si>
  <si>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</si>
  <si>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</si>
  <si>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</si>
  <si>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</si>
  <si>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</si>
  <si>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</si>
  <si>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</si>
  <si>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</si>
  <si>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</si>
  <si>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</si>
  <si>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</si>
  <si>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</si>
  <si>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</si>
  <si>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</si>
  <si>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</si>
  <si>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</si>
  <si>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</si>
  <si>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</si>
  <si>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</si>
  <si>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</si>
  <si>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</si>
  <si>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</si>
  <si>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</si>
  <si>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</si>
  <si>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</si>
  <si>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</si>
  <si>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</si>
  <si>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</si>
  <si>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</si>
  <si>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</si>
  <si>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</si>
  <si>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</si>
  <si>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</si>
  <si>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</si>
  <si>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</si>
  <si>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</si>
  <si>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</si>
  <si>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</si>
  <si>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</si>
  <si>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</si>
  <si>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</si>
  <si>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</si>
  <si>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</si>
  <si>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</si>
  <si>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</si>
  <si>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</si>
  <si>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</si>
  <si>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</si>
  <si>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</si>
  <si>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</si>
  <si>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</si>
  <si>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</si>
  <si>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</si>
  <si>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</si>
  <si>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</si>
  <si>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</si>
  <si>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</si>
  <si>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</si>
  <si>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</si>
  <si>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</si>
  <si>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</si>
  <si>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</si>
  <si>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</si>
  <si>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</si>
  <si>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</si>
  <si>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</si>
  <si>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</si>
  <si>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</si>
  <si>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</si>
  <si>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</si>
  <si>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</si>
  <si>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</si>
  <si>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</si>
  <si>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</si>
  <si>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</si>
  <si>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</si>
  <si>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</si>
  <si>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</si>
  <si>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</si>
  <si>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</si>
  <si>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</si>
  <si>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</si>
  <si>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</si>
  <si>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</si>
  <si>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</si>
  <si>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</si>
  <si>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</si>
  <si>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</si>
  <si>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</si>
  <si>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</si>
  <si>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</si>
  <si>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</si>
  <si>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</si>
  <si>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</si>
  <si>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</si>
  <si>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</si>
  <si>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</si>
  <si>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</si>
  <si>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</si>
  <si>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</si>
  <si>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</si>
  <si>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</si>
  <si>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</si>
  <si>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</si>
  <si>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</si>
  <si>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</si>
  <si>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</si>
  <si>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</si>
  <si>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</si>
  <si>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</si>
  <si>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</si>
  <si>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</si>
  <si>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</si>
  <si>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</si>
  <si>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</si>
  <si>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</si>
  <si>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</si>
  <si>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</si>
  <si>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</si>
  <si>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</si>
  <si>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</si>
  <si>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</si>
  <si>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</si>
  <si>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</si>
  <si>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</si>
  <si>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</si>
  <si>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</si>
  <si>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</si>
  <si>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</si>
  <si>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</si>
  <si>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</si>
  <si>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</si>
  <si>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</si>
  <si>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</si>
  <si>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</si>
  <si>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</si>
  <si>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</si>
  <si>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</si>
  <si>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</si>
  <si>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</si>
  <si>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</si>
  <si>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</si>
  <si>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</si>
  <si>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</si>
  <si>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</si>
  <si>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</si>
  <si>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</si>
  <si>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</si>
  <si>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</si>
  <si>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</si>
  <si>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</si>
  <si>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</si>
  <si>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</si>
  <si>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</si>
  <si>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</si>
  <si>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</si>
  <si>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</si>
  <si>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</si>
  <si>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</si>
  <si>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</si>
  <si>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</si>
  <si>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</si>
  <si>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</si>
  <si>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</si>
  <si>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</si>
  <si>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</si>
  <si>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</si>
  <si>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</si>
  <si>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</si>
  <si>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</si>
  <si>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</si>
  <si>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</si>
  <si>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</si>
  <si>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</si>
  <si>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</si>
  <si>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</si>
  <si>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</si>
  <si>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</si>
  <si>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</si>
  <si>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</si>
  <si>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</si>
  <si>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</si>
  <si>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</si>
  <si>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</si>
  <si>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</si>
  <si>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</si>
  <si>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</si>
  <si>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</si>
  <si>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</si>
  <si>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</si>
  <si>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</si>
  <si>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</si>
  <si>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</si>
  <si>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</si>
  <si>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</si>
  <si>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</si>
  <si>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</si>
  <si>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</si>
  <si>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</si>
  <si>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</si>
  <si>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</si>
  <si>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</si>
  <si>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</si>
  <si>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</si>
  <si>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</si>
  <si>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</si>
  <si>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</si>
  <si>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</si>
  <si>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</si>
  <si>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</si>
  <si>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</si>
  <si>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</si>
  <si>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</si>
  <si>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</si>
  <si>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</si>
  <si>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</si>
  <si>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</si>
  <si>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</si>
  <si>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</si>
  <si>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</si>
  <si>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</si>
  <si>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</si>
  <si>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</si>
  <si>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</si>
  <si>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</si>
  <si>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</si>
  <si>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</si>
  <si>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</si>
  <si>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</si>
  <si>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</si>
  <si>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</si>
  <si>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</si>
  <si>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</si>
  <si>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</si>
  <si>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</si>
  <si>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</si>
  <si>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</si>
  <si>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</si>
  <si>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</si>
  <si>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</si>
  <si>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</si>
  <si>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</si>
  <si>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</si>
  <si>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</si>
  <si>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</si>
  <si>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</si>
  <si>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</si>
  <si>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</si>
  <si>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</si>
  <si>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</si>
  <si>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</si>
  <si>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</si>
  <si>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</si>
  <si>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</si>
  <si>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</si>
  <si>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</si>
  <si>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</si>
  <si>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</si>
  <si>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</si>
  <si>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</si>
  <si>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</si>
  <si>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</si>
  <si>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</si>
  <si>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</si>
  <si>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</si>
  <si>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</si>
  <si>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</si>
  <si>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</si>
  <si>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</si>
  <si>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</si>
  <si>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</si>
  <si>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</si>
  <si>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</si>
  <si>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</si>
  <si>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</si>
  <si>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</si>
  <si>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</si>
  <si>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</si>
  <si>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</si>
  <si>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</si>
  <si>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</si>
  <si>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</si>
  <si>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</si>
  <si>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</si>
  <si>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</si>
  <si>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</si>
  <si>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</si>
  <si>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</si>
  <si>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</si>
  <si>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</si>
  <si>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</si>
  <si>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</si>
  <si>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</si>
  <si>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</si>
  <si>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</si>
  <si>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</si>
  <si>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</si>
  <si>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</si>
  <si>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</si>
  <si>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</si>
  <si>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</si>
  <si>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</si>
  <si>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</si>
  <si>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</si>
  <si>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</si>
  <si>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</si>
  <si>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</si>
  <si>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</si>
  <si>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</si>
  <si>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</si>
  <si>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</si>
  <si>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</si>
  <si>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</si>
  <si>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</si>
  <si>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</si>
  <si>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</si>
  <si>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</si>
  <si>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</si>
  <si>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</si>
  <si>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</si>
  <si>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</si>
  <si>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</si>
  <si>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</si>
  <si>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</si>
  <si>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</si>
  <si>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</si>
  <si>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</si>
  <si>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</si>
  <si>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</si>
  <si>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</si>
  <si>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</si>
  <si>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</si>
  <si>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</si>
  <si>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</si>
  <si>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</si>
  <si>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</si>
  <si>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</si>
  <si>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</si>
  <si>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</si>
  <si>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</si>
  <si>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</si>
  <si>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</si>
  <si>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</si>
  <si>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</si>
  <si>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</si>
  <si>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</si>
  <si>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</si>
  <si>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</si>
  <si>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</si>
  <si>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</si>
  <si>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</si>
  <si>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</si>
  <si>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</si>
  <si>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</si>
  <si>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</si>
  <si>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</si>
  <si>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</si>
  <si>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</si>
  <si>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</si>
  <si>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</si>
  <si>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</si>
  <si>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</si>
  <si>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</si>
  <si>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</si>
  <si>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</si>
  <si>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</si>
  <si>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</si>
  <si>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</si>
  <si>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</si>
  <si>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</si>
  <si>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</si>
  <si>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</si>
  <si>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</si>
  <si>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</si>
  <si>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</si>
  <si>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</si>
  <si>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</si>
  <si>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</si>
  <si>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</si>
  <si>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</si>
  <si>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</si>
  <si>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</si>
  <si>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</si>
  <si>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</si>
  <si>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</si>
  <si>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</si>
  <si>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</si>
  <si>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</si>
  <si>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</si>
  <si>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</si>
  <si>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</si>
  <si>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</si>
  <si>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</si>
  <si>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</si>
  <si>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</si>
  <si>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</si>
  <si>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</si>
  <si>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</si>
  <si>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</si>
  <si>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</si>
  <si>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</si>
  <si>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</si>
  <si>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</si>
  <si>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</si>
  <si>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</si>
  <si>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</si>
  <si>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</si>
  <si>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</si>
  <si>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</si>
  <si>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</si>
  <si>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</si>
  <si>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</si>
  <si>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</si>
  <si>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</si>
  <si>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</si>
  <si>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</si>
  <si>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</si>
  <si>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</si>
  <si>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</si>
  <si>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</si>
  <si>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</si>
  <si>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</si>
  <si>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</si>
  <si>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</si>
  <si>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</si>
  <si>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</si>
  <si>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</si>
  <si>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</si>
  <si>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</si>
  <si>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</si>
  <si>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</si>
  <si>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</si>
  <si>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</si>
  <si>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</si>
  <si>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</si>
  <si>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</si>
  <si>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</si>
  <si>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</si>
  <si>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</si>
  <si>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</si>
  <si>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</si>
  <si>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</si>
  <si>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</si>
  <si>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</si>
  <si>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</si>
  <si>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</si>
  <si>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</si>
  <si>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</si>
  <si>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</si>
  <si>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</si>
  <si>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</si>
  <si>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</si>
  <si>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</si>
  <si>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</si>
  <si>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</si>
  <si>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</si>
  <si>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</si>
  <si>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</si>
  <si>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</si>
  <si>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</si>
  <si>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</si>
  <si>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</si>
  <si>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</si>
  <si>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</si>
  <si>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</si>
  <si>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</si>
  <si>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</si>
  <si>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</si>
  <si>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</si>
  <si>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</si>
  <si>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</si>
  <si>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</si>
  <si>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</si>
  <si>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</si>
  <si>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</si>
  <si>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</si>
  <si>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</si>
  <si>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</si>
  <si>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</si>
  <si>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</si>
  <si>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</si>
  <si>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</si>
  <si>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</si>
  <si>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</si>
  <si>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</si>
  <si>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</si>
  <si>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</si>
  <si>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</si>
  <si>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</si>
  <si>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</si>
  <si>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</si>
  <si>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</si>
  <si>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</si>
  <si>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</si>
  <si>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</si>
  <si>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</si>
  <si>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</si>
  <si>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</si>
  <si>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</si>
  <si>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</si>
  <si>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</si>
  <si>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</si>
  <si>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</si>
  <si>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</si>
  <si>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</si>
  <si>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</si>
  <si>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</si>
  <si>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</si>
  <si>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</si>
  <si>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</si>
  <si>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</si>
  <si>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</si>
  <si>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</si>
  <si>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</si>
  <si>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</si>
  <si>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</si>
  <si>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</si>
  <si>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</si>
  <si>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</si>
  <si>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</si>
  <si>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</si>
  <si>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</si>
  <si>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</si>
  <si>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</si>
  <si>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</si>
  <si>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</si>
  <si>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</si>
  <si>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</si>
  <si>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</si>
  <si>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</si>
  <si>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</si>
  <si>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</si>
  <si>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</si>
  <si>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</si>
  <si>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</si>
  <si>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</si>
  <si>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</si>
  <si>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</si>
  <si>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</si>
  <si>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</si>
  <si>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</si>
  <si>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</si>
  <si>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</si>
  <si>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</si>
  <si>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</si>
  <si>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</si>
  <si>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</si>
  <si>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</si>
  <si>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</si>
  <si>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</si>
  <si>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</si>
  <si>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</si>
  <si>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</si>
  <si>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</si>
  <si>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</si>
  <si>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</si>
  <si>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</si>
  <si>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</si>
  <si>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</si>
  <si>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</si>
  <si>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</si>
  <si>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</si>
  <si>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</si>
  <si>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</si>
  <si>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</si>
  <si>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</si>
  <si>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</si>
  <si>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</si>
  <si>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</si>
  <si>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</si>
  <si>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</si>
  <si>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</si>
  <si>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</si>
  <si>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</si>
  <si>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</si>
  <si>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</si>
  <si>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</si>
  <si>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</si>
  <si>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</si>
  <si>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</si>
  <si>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</si>
  <si>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</si>
  <si>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</si>
  <si>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</si>
  <si>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</si>
  <si>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</si>
  <si>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</si>
  <si>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</si>
  <si>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</si>
  <si>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</si>
  <si>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</si>
  <si>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</si>
  <si>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</si>
  <si>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</si>
  <si>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</si>
  <si>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</si>
  <si>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</si>
  <si>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</si>
  <si>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</si>
  <si>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</si>
  <si>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</si>
  <si>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</si>
  <si>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</si>
  <si>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</si>
  <si>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</si>
  <si>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</si>
  <si>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</si>
  <si>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</si>
  <si>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</si>
  <si>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</si>
  <si>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</si>
  <si>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</si>
  <si>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</si>
  <si>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</si>
  <si>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</si>
  <si>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</si>
  <si>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</si>
  <si>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</si>
  <si>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</si>
  <si>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</si>
  <si>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</si>
  <si>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</si>
  <si>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</si>
  <si>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</si>
  <si>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</si>
  <si>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</si>
  <si>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</si>
  <si>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</si>
  <si>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</si>
  <si>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</si>
  <si>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</si>
  <si>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</si>
  <si>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</si>
  <si>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</si>
  <si>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</si>
  <si>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</si>
  <si>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</si>
  <si>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</si>
  <si>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</si>
  <si>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</si>
  <si>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</si>
  <si>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</si>
  <si>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</si>
  <si>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</si>
  <si>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</si>
  <si>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</si>
  <si>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</si>
  <si>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</si>
  <si>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</si>
  <si>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</si>
  <si>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</si>
  <si>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</si>
  <si>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</si>
  <si>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</si>
  <si>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</si>
  <si>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</si>
  <si>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</si>
  <si>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</si>
  <si>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</si>
  <si>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</si>
  <si>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</si>
  <si>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</si>
  <si>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</si>
  <si>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</si>
  <si>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</si>
  <si>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</si>
  <si>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</si>
  <si>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</si>
  <si>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</si>
  <si>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</si>
  <si>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</si>
  <si>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</si>
  <si>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</si>
  <si>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</si>
  <si>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</si>
  <si>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</si>
  <si>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</si>
  <si>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</si>
  <si>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</si>
  <si>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</si>
  <si>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</si>
  <si>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</si>
  <si>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</si>
  <si>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</si>
  <si>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</si>
  <si>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</si>
  <si>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</si>
  <si>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</si>
  <si>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</si>
  <si>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</si>
  <si>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</si>
  <si>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</si>
  <si>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</si>
  <si>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</si>
  <si>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</si>
  <si>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</si>
  <si>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</si>
  <si>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</si>
  <si>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</si>
  <si>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</si>
  <si>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</si>
  <si>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</si>
  <si>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</si>
  <si>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</si>
  <si>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</si>
  <si>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</si>
  <si>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</si>
  <si>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</si>
  <si>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</si>
  <si>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</si>
  <si>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</si>
  <si>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</si>
  <si>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</si>
  <si>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</si>
  <si>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</si>
  <si>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</si>
  <si>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</si>
  <si>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</si>
  <si>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</si>
  <si>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</si>
  <si>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</si>
  <si>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</si>
  <si>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</si>
  <si>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</si>
  <si>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</si>
  <si>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</si>
  <si>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</si>
  <si>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</si>
  <si>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</si>
  <si>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</si>
  <si>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</si>
  <si>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</si>
  <si>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</si>
  <si>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</si>
  <si>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</si>
  <si>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</si>
  <si>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</si>
  <si>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</si>
  <si>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</si>
  <si>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</si>
  <si>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</si>
  <si>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</si>
  <si>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</si>
  <si>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</si>
  <si>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</si>
  <si>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</si>
  <si>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</si>
  <si>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</si>
  <si>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</si>
  <si>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</si>
  <si>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</si>
  <si>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</si>
  <si>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</si>
  <si>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</si>
  <si>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</si>
  <si>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</si>
  <si>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</si>
  <si>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</si>
  <si>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</si>
  <si>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</si>
  <si>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</si>
  <si>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</si>
  <si>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</si>
  <si>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</si>
  <si>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</si>
  <si>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</si>
  <si>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</si>
  <si>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</si>
  <si>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</si>
  <si>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</si>
  <si>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</si>
  <si>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</si>
  <si>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</si>
  <si>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</si>
  <si>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</si>
  <si>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</si>
  <si>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</si>
  <si>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</si>
  <si>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</si>
  <si>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</si>
  <si>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</si>
  <si>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</si>
  <si>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</si>
  <si>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</si>
  <si>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</si>
  <si>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</si>
  <si>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</si>
  <si>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</si>
  <si>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</si>
  <si>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</si>
  <si>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</si>
  <si>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</si>
  <si>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</si>
  <si>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</si>
  <si>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</si>
  <si>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</si>
  <si>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</si>
  <si>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</si>
  <si>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</si>
  <si>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</si>
  <si>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</si>
  <si>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</si>
  <si>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</si>
  <si>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</si>
  <si>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</si>
  <si>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</si>
  <si>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</si>
  <si>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</si>
  <si>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</si>
  <si>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</si>
  <si>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</si>
  <si>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</si>
  <si>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</si>
  <si>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</si>
  <si>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</si>
  <si>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</si>
  <si>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</si>
  <si>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</si>
  <si>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</si>
  <si>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</si>
  <si>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</si>
  <si>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</si>
  <si>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</si>
  <si>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</si>
  <si>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</si>
  <si>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</si>
  <si>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</si>
  <si>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</si>
  <si>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</si>
  <si>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</si>
  <si>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</si>
  <si>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</si>
  <si>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</si>
  <si>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</si>
  <si>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</si>
  <si>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</si>
  <si>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</si>
  <si>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</si>
  <si>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</si>
  <si>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</si>
  <si>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</si>
  <si>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</si>
  <si>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</si>
  <si>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</si>
  <si>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</si>
  <si>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</si>
  <si>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</si>
  <si>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</si>
  <si>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</si>
  <si>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</si>
  <si>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</si>
  <si>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</si>
  <si>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</si>
  <si>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</si>
  <si>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</si>
  <si>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</si>
  <si>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</si>
  <si>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</si>
  <si>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</si>
  <si>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</si>
  <si>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</si>
  <si>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</si>
  <si>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</si>
  <si>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</si>
  <si>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</si>
  <si>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</si>
  <si>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</si>
  <si>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</si>
  <si>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</si>
  <si>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</si>
  <si>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</si>
  <si>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</si>
  <si>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</si>
  <si>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</si>
  <si>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</si>
  <si>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</si>
  <si>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</si>
  <si>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</si>
  <si>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</si>
  <si>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</si>
  <si>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</si>
  <si>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</si>
  <si>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</si>
  <si>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</si>
  <si>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</si>
  <si>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</si>
  <si>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</si>
  <si>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</si>
  <si>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</si>
  <si>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</si>
  <si>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</si>
  <si>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</si>
  <si>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</si>
  <si>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</si>
  <si>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</si>
  <si>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</si>
  <si>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</si>
  <si>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</si>
  <si>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</si>
  <si>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</si>
  <si>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</si>
  <si>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</si>
  <si>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</si>
  <si>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</si>
  <si>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</si>
  <si>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</si>
  <si>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</si>
  <si>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</si>
  <si>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</si>
  <si>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</si>
  <si>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</si>
  <si>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</si>
  <si>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</si>
  <si>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</si>
  <si>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</si>
  <si>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</si>
  <si>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</si>
  <si>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</si>
  <si>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</si>
  <si>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</si>
  <si>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</si>
  <si>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</si>
  <si>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</si>
  <si>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</si>
  <si>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</si>
  <si>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</si>
  <si>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</si>
  <si>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</si>
  <si>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</si>
  <si>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</si>
  <si>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</si>
  <si>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</si>
  <si>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</si>
  <si>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</si>
  <si>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</si>
  <si>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</si>
  <si>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</si>
  <si>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</si>
  <si>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</si>
  <si>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</si>
  <si>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</si>
  <si>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</si>
  <si>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</si>
  <si>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</si>
  <si>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</si>
  <si>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</si>
  <si>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</si>
  <si>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</si>
  <si>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</si>
  <si>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</si>
  <si>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</si>
  <si>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</si>
  <si>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</si>
  <si>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</si>
  <si>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</si>
  <si>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</si>
  <si>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</si>
  <si>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</si>
  <si>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</si>
  <si>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</si>
  <si>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</si>
  <si>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</si>
  <si>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</si>
  <si>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</si>
  <si>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</si>
  <si>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</si>
  <si>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</si>
  <si>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</si>
  <si>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</si>
  <si>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</si>
  <si>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</si>
  <si>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</si>
  <si>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</si>
  <si>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</si>
  <si>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</si>
  <si>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</si>
  <si>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</si>
  <si>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</si>
  <si>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</si>
  <si>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</si>
  <si>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</si>
  <si>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</si>
  <si>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</si>
  <si>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</si>
  <si>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</si>
  <si>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</si>
  <si>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</si>
  <si>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</si>
  <si>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</si>
  <si>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</si>
  <si>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</si>
  <si>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</si>
  <si>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</si>
  <si>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</si>
  <si>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</si>
  <si>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</si>
  <si>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</si>
  <si>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</si>
  <si>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</si>
  <si>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</si>
  <si>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</si>
  <si>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</si>
  <si>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</si>
  <si>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</si>
  <si>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</si>
  <si>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</si>
  <si>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</si>
  <si>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</si>
  <si>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</si>
  <si>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</si>
  <si>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</si>
  <si>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</si>
  <si>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</si>
  <si>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</si>
  <si>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</si>
  <si>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</si>
  <si>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</si>
  <si>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</si>
  <si>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</si>
  <si>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</si>
  <si>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</si>
  <si>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</si>
  <si>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</si>
  <si>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</si>
  <si>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</si>
  <si>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</si>
  <si>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</si>
  <si>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</si>
  <si>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</si>
  <si>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</si>
  <si>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</si>
  <si>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</si>
  <si>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</si>
  <si>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</si>
  <si>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</si>
  <si>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</si>
  <si>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</si>
  <si>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</si>
  <si>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</si>
  <si>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</si>
  <si>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</si>
  <si>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</si>
  <si>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</si>
  <si>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</si>
  <si>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</si>
  <si>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</si>
  <si>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</si>
  <si>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</si>
  <si>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</si>
  <si>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</si>
  <si>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</si>
  <si>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</si>
  <si>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</si>
  <si>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</si>
  <si>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</si>
  <si>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</si>
  <si>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</si>
  <si>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</si>
  <si>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</si>
  <si>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</si>
  <si>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</si>
  <si>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</si>
  <si>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</si>
  <si>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</si>
  <si>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</si>
  <si>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</si>
  <si>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</si>
  <si>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</si>
  <si>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</si>
  <si>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</si>
  <si>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</si>
  <si>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</si>
  <si>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</si>
  <si>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</si>
  <si>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</si>
  <si>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</si>
  <si>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</si>
  <si>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</si>
  <si>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</si>
  <si>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</si>
  <si>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</si>
  <si>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</si>
  <si>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</si>
  <si>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</si>
  <si>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</si>
  <si>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</si>
  <si>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</si>
  <si>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</si>
  <si>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</si>
  <si>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</si>
  <si>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</si>
  <si>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</si>
  <si>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</si>
  <si>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</si>
  <si>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</si>
  <si>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</si>
  <si>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</si>
  <si>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</si>
  <si>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</si>
  <si>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</si>
  <si>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</si>
  <si>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</si>
  <si>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</si>
  <si>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</si>
  <si>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</si>
  <si>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</si>
  <si>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</si>
  <si>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</si>
  <si>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</si>
  <si>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</si>
  <si>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</si>
  <si>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</si>
  <si>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</si>
  <si>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</si>
  <si>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</si>
  <si>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</si>
  <si>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</si>
  <si>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</si>
  <si>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</si>
  <si>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</si>
  <si>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</si>
  <si>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</si>
  <si>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</si>
  <si>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</si>
  <si>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</si>
  <si>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</si>
  <si>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</si>
  <si>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</si>
  <si>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</si>
  <si>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</si>
  <si>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</si>
  <si>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</si>
  <si>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</si>
  <si>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</si>
  <si>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</si>
  <si>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</si>
  <si>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</si>
  <si>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</si>
  <si>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</si>
  <si>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</si>
  <si>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</si>
  <si>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</si>
  <si>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</si>
  <si>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</si>
  <si>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</si>
  <si>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</si>
  <si>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</si>
  <si>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</si>
  <si>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</si>
  <si>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</si>
  <si>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</si>
  <si>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</si>
  <si>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</si>
  <si>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</si>
  <si>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</si>
  <si>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</si>
  <si>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</si>
  <si>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</si>
  <si>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</si>
  <si>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</si>
  <si>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</si>
  <si>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</si>
  <si>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</si>
  <si>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</si>
  <si>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</si>
  <si>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</si>
  <si>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</si>
  <si>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</si>
  <si>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</si>
  <si>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</si>
  <si>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</si>
  <si>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</si>
  <si>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</si>
  <si>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</si>
  <si>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</si>
  <si>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</si>
  <si>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</si>
  <si>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</si>
  <si>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</si>
  <si>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</si>
  <si>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</si>
  <si>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</si>
  <si>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</si>
  <si>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</si>
  <si>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</si>
  <si>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</si>
  <si>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</si>
  <si>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</si>
  <si>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</si>
  <si>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</si>
  <si>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</si>
  <si>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</si>
  <si>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</si>
  <si>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</si>
  <si>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</si>
  <si>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</si>
  <si>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</si>
  <si>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</si>
  <si>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</si>
  <si>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</si>
  <si>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</si>
  <si>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</si>
  <si>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</si>
  <si>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</si>
  <si>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</si>
  <si>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</si>
  <si>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</si>
  <si>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</si>
  <si>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</si>
  <si>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</si>
  <si>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</si>
  <si>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</si>
  <si>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</si>
  <si>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</si>
  <si>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</si>
  <si>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</si>
  <si>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</si>
  <si>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</si>
  <si>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</si>
  <si>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</si>
  <si>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</si>
  <si>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</si>
  <si>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</si>
  <si>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</si>
  <si>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</si>
  <si>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</si>
  <si>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</si>
  <si>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</si>
  <si>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</si>
  <si>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</si>
  <si>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</si>
  <si>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</si>
  <si>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</si>
  <si>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</si>
  <si>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</si>
  <si>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</si>
  <si>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</si>
  <si>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</si>
  <si>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</si>
  <si>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</si>
  <si>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</si>
  <si>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</si>
  <si>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</si>
  <si>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</si>
  <si>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</si>
  <si>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</si>
  <si>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</si>
  <si>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</si>
  <si>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</si>
  <si>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</si>
  <si>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</si>
  <si>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</si>
  <si>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</si>
  <si>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</si>
  <si>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</si>
  <si>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</si>
  <si>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</si>
  <si>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</si>
  <si>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</si>
  <si>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</si>
  <si>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</si>
  <si>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</si>
  <si>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</si>
  <si>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</si>
  <si>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</si>
  <si>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</si>
  <si>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</si>
  <si>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</si>
  <si>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</si>
  <si>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</si>
  <si>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</si>
  <si>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</si>
  <si>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</si>
  <si>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</si>
  <si>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</si>
  <si>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</si>
  <si>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</si>
  <si>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</si>
  <si>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</si>
  <si>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</si>
  <si>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</si>
  <si>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</si>
  <si>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</si>
  <si>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</si>
  <si>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</si>
  <si>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</si>
  <si>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</si>
  <si>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</si>
  <si>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</si>
  <si>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</si>
  <si>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</si>
  <si>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</si>
  <si>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</si>
  <si>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</si>
  <si>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</si>
  <si>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</si>
  <si>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</si>
  <si>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</si>
  <si>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</si>
  <si>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</si>
  <si>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</si>
  <si>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</si>
  <si>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</si>
  <si>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</si>
  <si>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</si>
  <si>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</si>
  <si>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</si>
  <si>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</si>
  <si>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</si>
  <si>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</si>
  <si>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</si>
  <si>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</si>
  <si>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</si>
  <si>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</si>
  <si>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</si>
  <si>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</si>
  <si>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</si>
  <si>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</si>
  <si>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</si>
  <si>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</si>
  <si>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</si>
  <si>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</si>
  <si>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</si>
  <si>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</si>
  <si>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</si>
  <si>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</si>
  <si>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</si>
  <si>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</si>
  <si>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</si>
  <si>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</si>
  <si>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</si>
  <si>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</si>
  <si>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</si>
  <si>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</si>
  <si>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</si>
  <si>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</si>
  <si>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</si>
  <si>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</si>
  <si>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</si>
  <si>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</si>
  <si>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</si>
  <si>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</si>
  <si>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</si>
  <si>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</si>
  <si>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</si>
  <si>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</si>
  <si>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</si>
  <si>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</si>
  <si>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</si>
  <si>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</si>
  <si>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</si>
  <si>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</si>
  <si>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</si>
  <si>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</si>
  <si>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</si>
  <si>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</si>
  <si>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</si>
  <si>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</si>
  <si>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</si>
  <si>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</si>
  <si>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</si>
  <si>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</si>
  <si>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</si>
  <si>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</si>
  <si>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</si>
  <si>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</si>
  <si>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</si>
  <si>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</si>
  <si>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</si>
  <si>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</si>
  <si>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</si>
  <si>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</si>
  <si>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</si>
  <si>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</si>
  <si>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</si>
  <si>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</si>
  <si>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</si>
  <si>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</si>
  <si>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</si>
  <si>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</si>
  <si>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</si>
  <si>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</si>
  <si>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</si>
  <si>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</si>
  <si>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</si>
  <si>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</si>
  <si>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</si>
  <si>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</si>
  <si>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</si>
  <si>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</si>
  <si>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</si>
  <si>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</si>
  <si>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</si>
  <si>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</si>
  <si>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</si>
  <si>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</si>
  <si>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</si>
  <si>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</si>
  <si>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</si>
  <si>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</si>
  <si>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</si>
  <si>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</si>
  <si>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</si>
  <si>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</si>
  <si>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</si>
  <si>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</si>
  <si>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</si>
  <si>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</si>
  <si>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</si>
  <si>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</si>
  <si>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</si>
  <si>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</si>
  <si>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</si>
  <si>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</si>
  <si>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</si>
  <si>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</si>
  <si>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</si>
  <si>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</si>
  <si>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</si>
  <si>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</si>
  <si>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</si>
  <si>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</si>
  <si>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</si>
  <si>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</si>
  <si>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</si>
  <si>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</si>
  <si>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</si>
  <si>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</si>
  <si>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</si>
  <si>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</si>
  <si>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</si>
  <si>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</si>
  <si>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</si>
  <si>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</si>
  <si>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</si>
  <si>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</si>
  <si>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</si>
  <si>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</si>
  <si>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</si>
  <si>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</si>
  <si>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</si>
  <si>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</si>
  <si>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</si>
  <si>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</si>
  <si>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</si>
  <si>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</si>
  <si>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</si>
  <si>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</si>
  <si>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</si>
  <si>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</si>
  <si>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</si>
  <si>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</si>
  <si>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</si>
  <si>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</si>
  <si>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</si>
  <si>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</si>
  <si>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</si>
  <si>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</si>
  <si>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</si>
  <si>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</si>
  <si>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</si>
  <si>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</si>
  <si>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</si>
  <si>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</si>
  <si>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</si>
  <si>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</si>
  <si>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</si>
  <si>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</si>
  <si>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</si>
  <si>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</si>
  <si>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</si>
  <si>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</si>
  <si>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</si>
  <si>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</si>
  <si>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</si>
  <si>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</si>
  <si>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</si>
  <si>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</si>
  <si>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</si>
  <si>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</si>
  <si>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</si>
  <si>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</si>
  <si>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</si>
  <si>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</si>
  <si>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</si>
  <si>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</si>
  <si>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</si>
  <si>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</si>
  <si>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</si>
  <si>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</si>
  <si>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</si>
  <si>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</si>
  <si>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</si>
  <si>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</si>
  <si>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</si>
  <si>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</si>
  <si>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</si>
  <si>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</si>
  <si>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</si>
  <si>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</si>
  <si>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</si>
  <si>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</si>
  <si>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</si>
  <si>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</si>
  <si>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</si>
  <si>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</si>
  <si>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</si>
  <si>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</si>
  <si>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</si>
  <si>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</si>
  <si>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</si>
  <si>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</si>
  <si>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</si>
  <si>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</si>
  <si>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</si>
  <si>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</si>
  <si>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</si>
  <si>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</si>
  <si>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</si>
  <si>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</si>
  <si>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</si>
  <si>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</si>
  <si>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</si>
  <si>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</si>
  <si>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</si>
  <si>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</si>
  <si>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</si>
  <si>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</si>
  <si>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</si>
  <si>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</si>
  <si>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</si>
  <si>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</si>
  <si>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</si>
  <si>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</si>
  <si>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</si>
  <si>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</si>
  <si>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</si>
  <si>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</si>
  <si>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</si>
  <si>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</si>
  <si>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</si>
  <si>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</si>
  <si>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</si>
  <si>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</si>
  <si>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</si>
  <si>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</si>
  <si>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</si>
  <si>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</si>
  <si>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</si>
  <si>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</si>
  <si>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</si>
  <si>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</si>
  <si>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</si>
  <si>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</si>
  <si>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</si>
  <si>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</si>
  <si>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</si>
  <si>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</si>
  <si>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</si>
  <si>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</si>
  <si>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</si>
  <si>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</si>
  <si>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</si>
  <si>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</si>
  <si>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</si>
  <si>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</si>
  <si>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</si>
  <si>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</si>
  <si>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</si>
  <si>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</si>
  <si>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</si>
  <si>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</si>
  <si>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</si>
  <si>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</si>
  <si>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</si>
  <si>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</si>
  <si>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</si>
  <si>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</si>
  <si>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</si>
  <si>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</si>
  <si>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</si>
  <si>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</si>
  <si>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</si>
  <si>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</si>
  <si>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</si>
  <si>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</si>
  <si>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</si>
  <si>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</si>
  <si>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</si>
  <si>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</si>
  <si>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</si>
  <si>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</si>
  <si>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</si>
  <si>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</si>
  <si>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</si>
  <si>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</si>
  <si>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</si>
  <si>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</si>
  <si>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</si>
  <si>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</si>
  <si>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</si>
  <si>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</si>
  <si>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</si>
  <si>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</si>
  <si>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</si>
  <si>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</si>
  <si>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</si>
  <si>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</si>
  <si>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</si>
  <si>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</si>
  <si>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</si>
  <si>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</si>
  <si>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</si>
  <si>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</si>
  <si>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</si>
  <si>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</si>
  <si>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</si>
  <si>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</si>
  <si>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</si>
  <si>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</si>
  <si>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</si>
  <si>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</si>
  <si>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</si>
  <si>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</si>
  <si>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</si>
  <si>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</si>
  <si>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</si>
  <si>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</si>
  <si>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</si>
  <si>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</si>
  <si>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</si>
  <si>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</si>
  <si>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</si>
  <si>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</si>
  <si>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</si>
  <si>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</si>
  <si>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</si>
  <si>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</si>
  <si>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</si>
  <si>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</si>
  <si>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</si>
  <si>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</si>
  <si>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</si>
  <si>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</si>
  <si>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</si>
  <si>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</si>
  <si>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</si>
  <si>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</si>
  <si>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</si>
  <si>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</si>
  <si>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</si>
  <si>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</si>
  <si>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</si>
  <si>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</si>
  <si>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</si>
  <si>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</si>
  <si>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</si>
  <si>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</si>
  <si>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</si>
  <si>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</si>
  <si>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</si>
  <si>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</si>
  <si>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</si>
  <si>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</si>
  <si>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</si>
  <si>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</si>
  <si>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</si>
  <si>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</si>
  <si>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</si>
  <si>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</si>
  <si>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</si>
  <si>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</si>
  <si>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</si>
  <si>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</si>
  <si>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</si>
  <si>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</si>
  <si>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</si>
  <si>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</si>
  <si>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</si>
  <si>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</si>
  <si>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</si>
  <si>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</si>
  <si>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</si>
  <si>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</si>
  <si>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</si>
  <si>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</si>
  <si>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</si>
  <si>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</si>
  <si>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</si>
  <si>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</si>
  <si>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</si>
  <si>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</si>
  <si>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</si>
  <si>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</si>
  <si>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</si>
  <si>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</si>
  <si>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</si>
  <si>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</si>
  <si>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</si>
  <si>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</si>
  <si>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</si>
  <si>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</si>
  <si>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</si>
  <si>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</si>
  <si>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</si>
  <si>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</si>
  <si>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</si>
  <si>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</si>
  <si>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</si>
  <si>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</si>
  <si>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</si>
  <si>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</si>
  <si>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</si>
  <si>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</si>
  <si>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</si>
  <si>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</si>
  <si>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</si>
  <si>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</si>
  <si>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</si>
  <si>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</si>
  <si>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</si>
  <si>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</si>
  <si>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</si>
  <si>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</si>
  <si>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</si>
  <si>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</si>
  <si>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</si>
  <si>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</si>
  <si>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</si>
  <si>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</si>
  <si>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</si>
  <si>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</si>
  <si>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</si>
  <si>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</si>
  <si>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</si>
  <si>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</si>
  <si>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</si>
  <si>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</si>
  <si>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</si>
  <si>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</si>
  <si>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</si>
  <si>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</si>
  <si>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</si>
  <si>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</si>
  <si>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</si>
  <si>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</si>
  <si>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</si>
  <si>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</si>
  <si>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</si>
  <si>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</si>
  <si>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</si>
  <si>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</si>
  <si>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</si>
  <si>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</si>
  <si>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</si>
  <si>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</si>
  <si>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</si>
  <si>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</si>
  <si>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</si>
  <si>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</si>
  <si>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</si>
  <si>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</si>
  <si>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</si>
  <si>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</si>
  <si>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</si>
  <si>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</si>
  <si>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</si>
  <si>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</si>
  <si>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</si>
  <si>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</si>
  <si>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</si>
  <si>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</si>
  <si>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</si>
  <si>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</si>
  <si>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</si>
  <si>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</si>
  <si>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</si>
  <si>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</si>
  <si>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</si>
  <si>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</si>
  <si>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</si>
  <si>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</si>
  <si>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</si>
  <si>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</si>
  <si>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</si>
  <si>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</si>
  <si>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</si>
  <si>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</si>
  <si>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</si>
  <si>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</si>
  <si>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</si>
  <si>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</si>
  <si>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</si>
  <si>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</si>
  <si>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</si>
  <si>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</si>
  <si>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</si>
  <si>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</si>
  <si>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</si>
  <si>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</si>
  <si>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</si>
  <si>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</si>
  <si>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</si>
  <si>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</si>
  <si>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</si>
  <si>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</si>
  <si>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</si>
  <si>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</si>
  <si>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</si>
  <si>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</si>
  <si>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</si>
  <si>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</si>
  <si>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</si>
  <si>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</si>
  <si>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</si>
  <si>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</si>
  <si>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</si>
  <si>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</si>
  <si>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</si>
  <si>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</si>
  <si>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</si>
  <si>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</si>
  <si>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</si>
  <si>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</si>
  <si>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</si>
  <si>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</si>
  <si>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</si>
  <si>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</si>
  <si>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</si>
  <si>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</si>
  <si>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</si>
  <si>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</si>
  <si>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</si>
  <si>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</si>
  <si>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</si>
  <si>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</si>
  <si>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</si>
  <si>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</si>
  <si>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</si>
  <si>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</si>
  <si>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</si>
  <si>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</si>
  <si>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</si>
  <si>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</si>
  <si>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</si>
  <si>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</si>
  <si>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</si>
  <si>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</si>
  <si>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</si>
  <si>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</si>
  <si>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</si>
  <si>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</si>
  <si>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</si>
  <si>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</si>
  <si>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</si>
  <si>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</si>
  <si>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</si>
  <si>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</si>
  <si>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</si>
  <si>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</si>
  <si>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</si>
  <si>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</si>
  <si>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</si>
  <si>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</si>
  <si>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</si>
  <si>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</si>
  <si>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</si>
  <si>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</si>
  <si>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</si>
  <si>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</si>
  <si>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</si>
  <si>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</si>
  <si>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</si>
  <si>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</si>
  <si>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</si>
  <si>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</si>
  <si>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</si>
  <si>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</si>
  <si>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</si>
  <si>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</si>
  <si>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</si>
  <si>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</si>
  <si>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</si>
  <si>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</si>
  <si>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</si>
  <si>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</si>
  <si>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</si>
  <si>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</si>
  <si>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</si>
  <si>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</si>
  <si>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</si>
  <si>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</si>
  <si>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</si>
  <si>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</si>
  <si>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</si>
  <si>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</si>
  <si>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</si>
  <si>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</si>
  <si>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</si>
  <si>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</si>
  <si>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</si>
  <si>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</si>
  <si>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</si>
  <si>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</si>
  <si>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</si>
  <si>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</si>
  <si>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</si>
  <si>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</si>
  <si>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</si>
  <si>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</si>
  <si>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</si>
  <si>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</si>
  <si>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</si>
  <si>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</si>
  <si>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</si>
  <si>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</si>
  <si>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</si>
  <si>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</si>
  <si>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</si>
  <si>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</si>
  <si>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</si>
  <si>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</si>
  <si>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</si>
  <si>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</si>
  <si>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</si>
  <si>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</si>
  <si>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</si>
  <si>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</si>
  <si>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</si>
  <si>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</si>
  <si>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</si>
  <si>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</si>
  <si>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</si>
  <si>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</si>
  <si>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</si>
  <si>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</si>
  <si>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</si>
  <si>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</si>
  <si>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</si>
  <si>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</si>
  <si>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</si>
  <si>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</si>
  <si>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</si>
  <si>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</si>
  <si>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</si>
  <si>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</si>
  <si>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</si>
  <si>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</si>
  <si>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</si>
  <si>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</si>
  <si>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</si>
  <si>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</si>
  <si>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</si>
  <si>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</si>
  <si>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</si>
  <si>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</si>
  <si>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</si>
  <si>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</si>
  <si>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</si>
  <si>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</si>
  <si>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</si>
  <si>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</si>
  <si>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</si>
  <si>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</si>
  <si>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</si>
  <si>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</si>
  <si>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</si>
  <si>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</si>
  <si>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</si>
  <si>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</si>
  <si>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</si>
  <si>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</si>
  <si>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</si>
  <si>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</si>
  <si>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</si>
  <si>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</si>
  <si>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</si>
  <si>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</si>
  <si>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</si>
  <si>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</si>
  <si>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</si>
  <si>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</si>
  <si>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</si>
  <si>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</si>
  <si>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</si>
  <si>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</si>
  <si>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</si>
  <si>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</si>
  <si>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</si>
  <si>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</si>
  <si>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</si>
  <si>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</si>
  <si>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</si>
  <si>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</si>
  <si>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</si>
  <si>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</si>
  <si>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</si>
  <si>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</si>
  <si>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</si>
  <si>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</si>
  <si>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</si>
  <si>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</si>
  <si>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</si>
  <si>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</si>
  <si>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</si>
  <si>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</si>
  <si>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</si>
  <si>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</si>
  <si>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</si>
  <si>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</si>
  <si>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</si>
  <si>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</si>
  <si>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</si>
  <si>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</si>
  <si>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</si>
  <si>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</si>
  <si>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</si>
  <si>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</si>
  <si>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</si>
  <si>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</si>
  <si>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</si>
  <si>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</si>
  <si>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</si>
  <si>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</si>
  <si>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</si>
  <si>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</si>
  <si>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</si>
  <si>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</si>
  <si>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</si>
  <si>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</si>
  <si>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</si>
  <si>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</si>
  <si>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</si>
  <si>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</si>
  <si>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</si>
  <si>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</si>
  <si>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</si>
  <si>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</si>
  <si>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</si>
  <si>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</si>
  <si>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</si>
  <si>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</si>
  <si>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</si>
  <si>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</si>
  <si>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</si>
  <si>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</si>
  <si>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</si>
  <si>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</si>
  <si>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</si>
  <si>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</si>
  <si>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</si>
  <si>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</si>
  <si>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</si>
  <si>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</si>
  <si>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</si>
  <si>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</si>
  <si>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</si>
  <si>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</si>
  <si>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</si>
  <si>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</si>
  <si>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</si>
  <si>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</si>
  <si>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</si>
  <si>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</si>
  <si>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</si>
  <si>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</si>
  <si>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</si>
  <si>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</si>
  <si>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</si>
  <si>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</si>
  <si>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</si>
  <si>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</si>
  <si>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</si>
  <si>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</si>
  <si>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</si>
  <si>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</si>
  <si>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</si>
  <si>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</si>
  <si>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</si>
  <si>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</si>
  <si>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</si>
  <si>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</si>
  <si>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</si>
  <si>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</si>
  <si>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</si>
  <si>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</si>
  <si>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</si>
  <si>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</si>
  <si>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</si>
  <si>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</si>
  <si>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</si>
  <si>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</si>
  <si>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</si>
  <si>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</si>
  <si>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</si>
  <si>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</si>
  <si>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</si>
  <si>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</si>
  <si>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</si>
  <si>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</si>
  <si>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</si>
  <si>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</si>
  <si>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</si>
  <si>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</si>
  <si>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</si>
  <si>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</si>
  <si>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</si>
  <si>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</si>
  <si>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</si>
  <si>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</si>
  <si>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</si>
  <si>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</si>
  <si>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</si>
  <si>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</si>
  <si>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</si>
  <si>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</si>
  <si>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</si>
  <si>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</si>
  <si>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</si>
  <si>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</si>
  <si>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</si>
  <si>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</si>
  <si>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</si>
  <si>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</si>
  <si>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</si>
  <si>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</si>
  <si>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</si>
  <si>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</si>
  <si>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</si>
  <si>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</si>
  <si>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</si>
  <si>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</si>
  <si>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</si>
  <si>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</si>
  <si>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</si>
  <si>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</si>
  <si>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</si>
  <si>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</si>
  <si>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</si>
  <si>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</si>
  <si>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</si>
  <si>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</si>
  <si>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</si>
  <si>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</si>
  <si>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</si>
  <si>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</si>
  <si>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</si>
  <si>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</si>
  <si>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</si>
  <si>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</si>
  <si>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</si>
  <si>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</si>
  <si>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</si>
  <si>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</si>
  <si>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</si>
  <si>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</si>
  <si>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</si>
  <si>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</si>
  <si>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</si>
  <si>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</si>
  <si>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</si>
  <si>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</si>
  <si>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</si>
  <si>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</si>
  <si>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</si>
  <si>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</si>
  <si>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</si>
  <si>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</si>
  <si>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</si>
  <si>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</si>
  <si>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</si>
  <si>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</si>
  <si>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</si>
  <si>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</si>
  <si>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</si>
  <si>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</si>
  <si>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</si>
  <si>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</si>
  <si>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</si>
  <si>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</si>
  <si>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</si>
  <si>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</si>
  <si>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</si>
  <si>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</si>
  <si>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</si>
  <si>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</si>
  <si>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</si>
  <si>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</si>
  <si>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</si>
  <si>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</si>
  <si>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</si>
  <si>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</si>
  <si>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</si>
  <si>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</si>
  <si>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</si>
  <si>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</si>
  <si>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</si>
  <si>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</si>
  <si>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</si>
  <si>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</si>
  <si>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</si>
  <si>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</si>
  <si>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</si>
  <si>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</si>
  <si>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</si>
  <si>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</si>
  <si>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</si>
  <si>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</si>
  <si>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</si>
  <si>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</si>
  <si>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</si>
  <si>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</si>
  <si>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</si>
  <si>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</si>
  <si>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</si>
  <si>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</si>
  <si>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</si>
  <si>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</si>
  <si>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</si>
  <si>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</si>
  <si>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</si>
  <si>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</si>
  <si>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</si>
  <si>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</si>
  <si>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</si>
  <si>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</si>
  <si>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</si>
  <si>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</si>
  <si>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</si>
  <si>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</si>
  <si>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</si>
  <si>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</si>
  <si>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</si>
  <si>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</si>
  <si>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</si>
  <si>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</si>
  <si>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</si>
  <si>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</si>
  <si>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</si>
  <si>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</si>
  <si>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</si>
  <si>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</si>
  <si>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</si>
  <si>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</si>
  <si>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</si>
  <si>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</si>
  <si>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</si>
  <si>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</si>
  <si>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</si>
  <si>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</si>
  <si>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</si>
  <si>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</si>
  <si>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</si>
  <si>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</si>
  <si>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</si>
  <si>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</si>
  <si>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</si>
  <si>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</si>
  <si>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</si>
  <si>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</si>
  <si>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</si>
  <si>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</si>
  <si>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</si>
  <si>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</si>
  <si>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</si>
  <si>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</si>
  <si>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</si>
  <si>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</si>
  <si>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</si>
  <si>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</si>
  <si>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</si>
  <si>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</si>
  <si>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</si>
  <si>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</si>
  <si>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</si>
  <si>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</si>
  <si>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</si>
  <si>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</si>
  <si>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</si>
  <si>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</si>
  <si>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</si>
  <si>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</si>
  <si>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</si>
  <si>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</si>
  <si>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</si>
  <si>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</si>
  <si>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</si>
  <si>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</si>
  <si>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</si>
  <si>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</si>
  <si>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</si>
  <si>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</si>
  <si>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</si>
  <si>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</si>
  <si>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</si>
  <si>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</si>
  <si>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</si>
  <si>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</si>
  <si>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</si>
  <si>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</si>
  <si>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</si>
  <si>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</si>
  <si>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</si>
  <si>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</si>
  <si>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</si>
  <si>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</si>
  <si>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</si>
  <si>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</si>
  <si>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</si>
  <si>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</si>
  <si>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</si>
  <si>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</si>
  <si>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</si>
  <si>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</si>
  <si>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</si>
  <si>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</si>
  <si>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</si>
  <si>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</si>
  <si>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</si>
  <si>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</si>
  <si>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</si>
  <si>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</si>
  <si>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</si>
  <si>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</si>
  <si>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</si>
  <si>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</si>
  <si>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</si>
  <si>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</si>
  <si>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</si>
  <si>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</si>
  <si>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</si>
  <si>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</si>
  <si>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</si>
  <si>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</si>
  <si>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</si>
  <si>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</si>
  <si>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</si>
  <si>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</si>
  <si>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</si>
  <si>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</si>
  <si>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</si>
  <si>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</si>
  <si>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</si>
  <si>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</si>
  <si>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</si>
  <si>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</si>
  <si>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</si>
  <si>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</si>
  <si>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</si>
  <si>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</si>
  <si>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</si>
  <si>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</si>
  <si>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</si>
  <si>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</si>
  <si>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</si>
  <si>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</si>
  <si>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</si>
  <si>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</si>
  <si>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</si>
  <si>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</si>
  <si>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</si>
  <si>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</si>
  <si>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</si>
  <si>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</si>
  <si>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</si>
  <si>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</si>
  <si>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</si>
  <si>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</si>
  <si>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</si>
  <si>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</si>
  <si>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</si>
  <si>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</si>
  <si>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</si>
  <si>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</si>
  <si>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</si>
  <si>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</si>
  <si>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</si>
  <si>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</si>
  <si>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</si>
  <si>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</si>
  <si>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</si>
  <si>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</si>
  <si>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</si>
  <si>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</si>
  <si>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</si>
  <si>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</si>
  <si>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</si>
  <si>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</si>
  <si>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</si>
  <si>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</si>
  <si>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</si>
  <si>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</si>
  <si>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</si>
  <si>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</si>
  <si>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</si>
  <si>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</si>
  <si>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</si>
  <si>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</si>
  <si>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</si>
  <si>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</si>
  <si>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</si>
  <si>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</si>
  <si>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</si>
  <si>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</si>
  <si>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</si>
  <si>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</si>
  <si>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</si>
  <si>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</si>
  <si>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</si>
  <si>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</si>
  <si>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</si>
  <si>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</si>
  <si>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</si>
  <si>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</si>
  <si>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</si>
  <si>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</si>
  <si>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</si>
  <si>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</si>
  <si>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</si>
  <si>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</si>
  <si>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</si>
  <si>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</si>
  <si>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</si>
  <si>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</si>
  <si>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</si>
  <si>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</si>
  <si>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</si>
  <si>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</si>
  <si>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</si>
  <si>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</si>
  <si>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</si>
  <si>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</si>
  <si>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</si>
  <si>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</si>
  <si>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</si>
  <si>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</si>
  <si>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</si>
  <si>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</si>
  <si>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</si>
  <si>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</si>
  <si>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</si>
  <si>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</si>
  <si>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</si>
  <si>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</si>
  <si>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</si>
  <si>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</si>
  <si>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</si>
  <si>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</si>
  <si>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</si>
  <si>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</si>
  <si>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</si>
  <si>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</si>
  <si>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</si>
  <si>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</si>
  <si>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</si>
  <si>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</si>
  <si>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</si>
  <si>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</si>
  <si>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</si>
  <si>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</si>
  <si>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</si>
  <si>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</si>
  <si>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</si>
  <si>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</si>
  <si>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</si>
  <si>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</si>
  <si>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</si>
  <si>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</si>
  <si>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</si>
  <si>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</si>
  <si>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</si>
  <si>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</si>
  <si>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</si>
  <si>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</si>
  <si>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</si>
  <si>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</si>
  <si>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</si>
  <si>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</si>
  <si>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</si>
  <si>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</si>
  <si>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</si>
  <si>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</si>
  <si>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</si>
  <si>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</si>
  <si>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</si>
  <si>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</si>
  <si>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</si>
  <si>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</si>
  <si>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</si>
  <si>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</si>
  <si>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</si>
  <si>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</si>
  <si>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</si>
  <si>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</si>
  <si>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</si>
  <si>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</si>
  <si>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</si>
  <si>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</si>
  <si>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</si>
  <si>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</si>
  <si>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</si>
  <si>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</si>
  <si>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</si>
  <si>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</si>
  <si>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</si>
  <si>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</si>
  <si>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</si>
  <si>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</si>
  <si>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</si>
  <si>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</si>
  <si>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</si>
  <si>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</si>
  <si>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</si>
  <si>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</si>
  <si>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</si>
  <si>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</si>
  <si>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</si>
  <si>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</si>
  <si>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</si>
  <si>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</si>
  <si>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</si>
  <si>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</si>
  <si>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</si>
  <si>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</si>
  <si>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</si>
  <si>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</si>
  <si>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</si>
  <si>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</si>
  <si>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</si>
  <si>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</si>
  <si>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</si>
  <si>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</si>
  <si>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</si>
  <si>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</si>
  <si>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</si>
  <si>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</si>
  <si>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</si>
  <si>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</si>
  <si>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</si>
  <si>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</si>
  <si>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</si>
  <si>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</si>
  <si>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</si>
  <si>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</si>
  <si>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</si>
  <si>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</si>
  <si>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</si>
  <si>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</si>
  <si>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</si>
  <si>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</si>
  <si>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</si>
  <si>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</si>
  <si>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</si>
  <si>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</si>
  <si>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</si>
  <si>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</si>
  <si>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</si>
  <si>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</si>
  <si>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</si>
  <si>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</si>
  <si>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</si>
  <si>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</si>
  <si>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</si>
  <si>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</si>
  <si>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</si>
  <si>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</si>
  <si>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</si>
  <si>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</si>
  <si>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</si>
  <si>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</si>
  <si>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</si>
  <si>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</si>
  <si>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</si>
  <si>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</si>
  <si>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</si>
  <si>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</si>
  <si>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</si>
  <si>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</si>
  <si>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</si>
  <si>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</si>
  <si>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</si>
  <si>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</si>
  <si>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</si>
  <si>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</si>
  <si>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</si>
  <si>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</si>
  <si>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</si>
  <si>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</si>
  <si>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</si>
  <si>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</si>
  <si>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</si>
  <si>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</si>
  <si>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</si>
  <si>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</si>
  <si>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</si>
  <si>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</si>
  <si>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</si>
  <si>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</si>
  <si>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</si>
  <si>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</si>
  <si>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</si>
  <si>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</si>
  <si>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</si>
  <si>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</si>
  <si>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</si>
  <si>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</si>
  <si>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</si>
  <si>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</si>
  <si>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</si>
  <si>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</si>
  <si>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</si>
  <si>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</si>
  <si>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</si>
  <si>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</si>
  <si>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</si>
  <si>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</si>
  <si>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</si>
  <si>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</si>
  <si>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</si>
  <si>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</si>
  <si>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</si>
  <si>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</si>
  <si>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</si>
  <si>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</si>
  <si>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</si>
  <si>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</si>
  <si>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</si>
  <si>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</si>
  <si>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</si>
  <si>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</si>
  <si>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</si>
  <si>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</si>
  <si>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</si>
  <si>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</si>
  <si>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</si>
  <si>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</si>
  <si>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</si>
  <si>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</si>
  <si>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</si>
  <si>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</si>
  <si>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</si>
  <si>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</si>
  <si>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</si>
  <si>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</si>
  <si>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</si>
  <si>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</si>
  <si>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</si>
  <si>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</si>
  <si>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</si>
  <si>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</si>
  <si>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</si>
  <si>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</si>
  <si>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</si>
  <si>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</si>
  <si>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</si>
  <si>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</si>
  <si>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</si>
  <si>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</si>
  <si>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</si>
  <si>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</si>
  <si>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</si>
  <si>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</si>
  <si>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</si>
  <si>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</si>
  <si>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</si>
  <si>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</si>
  <si>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</si>
  <si>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</si>
  <si>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</si>
  <si>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</si>
  <si>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</si>
  <si>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</si>
  <si>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</si>
  <si>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</si>
  <si>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</si>
  <si>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</si>
  <si>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</si>
  <si>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</si>
  <si>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</si>
  <si>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</si>
  <si>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</si>
  <si>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</si>
  <si>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</si>
  <si>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</si>
  <si>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</si>
  <si>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</si>
  <si>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</si>
  <si>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</si>
  <si>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</si>
  <si>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</si>
  <si>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</si>
  <si>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</si>
  <si>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</si>
  <si>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</si>
  <si>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</si>
  <si>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</si>
  <si>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</si>
  <si>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</si>
  <si>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</si>
  <si>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</si>
  <si>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</si>
  <si>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</si>
  <si>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</si>
  <si>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</si>
  <si>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</si>
  <si>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</si>
  <si>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</si>
  <si>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</si>
  <si>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</si>
  <si>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</si>
  <si>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</si>
  <si>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</si>
  <si>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</si>
  <si>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</si>
  <si>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</si>
  <si>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</si>
  <si>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</si>
  <si>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</si>
  <si>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</si>
  <si>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</si>
  <si>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</si>
  <si>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</si>
  <si>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</si>
  <si>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</si>
  <si>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</si>
  <si>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</si>
  <si>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</si>
  <si>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</si>
  <si>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</si>
  <si>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</si>
  <si>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</si>
  <si>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</si>
  <si>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</si>
  <si>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</si>
  <si>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</si>
  <si>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</si>
  <si>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</si>
  <si>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</si>
  <si>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</si>
  <si>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</si>
  <si>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</si>
  <si>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</si>
  <si>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</si>
  <si>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</si>
  <si>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</si>
  <si>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</si>
  <si>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</si>
  <si>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</si>
  <si>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</si>
  <si>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</si>
  <si>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</si>
  <si>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</si>
  <si>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</si>
  <si>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</si>
  <si>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</si>
  <si>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</si>
  <si>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</si>
  <si>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</si>
  <si>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</si>
  <si>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</si>
  <si>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</si>
  <si>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</si>
  <si>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</si>
  <si>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</si>
  <si>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</si>
  <si>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</si>
  <si>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</si>
  <si>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</si>
  <si>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</si>
  <si>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</si>
  <si>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</si>
  <si>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</si>
  <si>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</si>
  <si>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</si>
  <si>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</si>
  <si>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</si>
  <si>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</si>
  <si>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</si>
  <si>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</si>
  <si>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</si>
  <si>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</si>
  <si>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</si>
  <si>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</si>
  <si>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</si>
  <si>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</si>
  <si>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</si>
  <si>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</si>
  <si>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</si>
  <si>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</si>
  <si>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</si>
  <si>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</si>
  <si>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</si>
  <si>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</si>
  <si>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</si>
  <si>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</si>
  <si>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</si>
  <si>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</si>
  <si>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</si>
  <si>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</si>
  <si>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</si>
  <si>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</si>
  <si>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</si>
  <si>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</si>
  <si>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</si>
  <si>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</si>
  <si>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</si>
  <si>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</si>
  <si>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</si>
  <si>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</si>
  <si>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</si>
  <si>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</si>
  <si>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</si>
  <si>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</si>
  <si>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</si>
  <si>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</si>
  <si>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</si>
  <si>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</si>
  <si>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</si>
  <si>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</si>
  <si>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</si>
  <si>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</si>
  <si>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</si>
  <si>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</si>
  <si>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</si>
  <si>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</si>
  <si>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</si>
  <si>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</si>
  <si>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</si>
  <si>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</si>
  <si>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</si>
  <si>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</si>
  <si>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</si>
  <si>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</si>
  <si>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</si>
  <si>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</si>
  <si>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</si>
  <si>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</si>
  <si>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</si>
  <si>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</si>
  <si>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</si>
  <si>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</si>
  <si>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</si>
  <si>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</si>
  <si>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</si>
  <si>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</si>
  <si>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</si>
  <si>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</si>
  <si>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</si>
  <si>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</si>
  <si>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</si>
  <si>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</si>
  <si>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</si>
  <si>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</si>
  <si>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</si>
  <si>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</si>
  <si>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</si>
  <si>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</si>
  <si>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</si>
  <si>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</si>
  <si>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</si>
  <si>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</si>
  <si>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</si>
  <si>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</si>
  <si>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</si>
  <si>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</si>
  <si>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</si>
  <si>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</si>
  <si>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</si>
  <si>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</si>
  <si>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</si>
  <si>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</si>
  <si>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</si>
  <si>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</si>
  <si>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</si>
  <si>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</si>
  <si>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</si>
  <si>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</si>
  <si>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</si>
  <si>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</si>
  <si>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</si>
  <si>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</si>
  <si>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</si>
  <si>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</si>
  <si>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</si>
  <si>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</si>
  <si>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</si>
  <si>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</si>
  <si>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</si>
  <si>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</si>
  <si>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</si>
  <si>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</si>
  <si>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</si>
  <si>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</si>
  <si>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</si>
  <si>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</si>
  <si>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</si>
  <si>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</si>
  <si>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</si>
  <si>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</si>
  <si>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</si>
  <si>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</si>
  <si>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</si>
  <si>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</si>
  <si>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</si>
  <si>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</si>
  <si>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</si>
  <si>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</si>
  <si>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</si>
  <si>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</si>
  <si>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</si>
  <si>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</si>
  <si>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</si>
  <si>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</si>
  <si>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</si>
  <si>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</si>
  <si>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</si>
  <si>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</si>
  <si>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</si>
  <si>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</si>
  <si>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</si>
  <si>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</si>
  <si>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</si>
  <si>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</si>
  <si>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</si>
  <si>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</si>
  <si>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</si>
  <si>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</si>
  <si>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</si>
  <si>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</si>
  <si>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</si>
  <si>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</si>
  <si>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</si>
  <si>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</si>
  <si>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</si>
  <si>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</si>
  <si>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</si>
  <si>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</si>
  <si>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</si>
  <si>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</si>
  <si>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</si>
  <si>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</si>
  <si>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</si>
  <si>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</si>
  <si>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</si>
  <si>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</si>
  <si>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</si>
  <si>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</si>
  <si>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</si>
  <si>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</si>
  <si>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</si>
  <si>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</si>
  <si>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</si>
  <si>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</si>
  <si>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</si>
  <si>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</si>
  <si>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</si>
  <si>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</si>
  <si>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</si>
  <si>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</si>
  <si>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</si>
  <si>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</si>
  <si>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</si>
  <si>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</si>
  <si>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</si>
  <si>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</si>
  <si>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</si>
  <si>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</si>
  <si>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</si>
  <si>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</si>
  <si>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</si>
  <si>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</si>
  <si>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</si>
  <si>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</si>
  <si>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</si>
  <si>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</si>
  <si>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</si>
  <si>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</si>
  <si>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</si>
  <si>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</si>
  <si>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</si>
  <si>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</si>
  <si>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</si>
  <si>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</si>
  <si>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</si>
  <si>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</si>
  <si>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</si>
  <si>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</si>
  <si>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</si>
  <si>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</si>
  <si>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</si>
  <si>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</si>
  <si>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</si>
  <si>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</si>
  <si>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</si>
  <si>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</si>
  <si>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</si>
  <si>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</si>
  <si>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</si>
  <si>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</si>
  <si>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</si>
  <si>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</si>
  <si>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</si>
  <si>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</si>
  <si>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</si>
  <si>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</si>
  <si>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</si>
  <si>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</si>
  <si>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</si>
  <si>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</si>
  <si>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</si>
  <si>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</si>
  <si>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</si>
  <si>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</si>
  <si>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</si>
  <si>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</si>
  <si>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</si>
  <si>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</si>
  <si>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</si>
  <si>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</si>
  <si>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</si>
  <si>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</si>
  <si>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</si>
  <si>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</si>
  <si>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</si>
  <si>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</si>
  <si>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</si>
  <si>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</si>
  <si>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</si>
  <si>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</si>
  <si>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</si>
  <si>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</si>
  <si>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</si>
  <si>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</si>
  <si>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</si>
  <si>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</si>
  <si>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</si>
  <si>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</si>
  <si>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</si>
  <si>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</si>
  <si>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</si>
  <si>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</si>
  <si>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</si>
  <si>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</si>
  <si>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</si>
  <si>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</si>
  <si>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</si>
  <si>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</si>
  <si>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</si>
  <si>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</si>
  <si>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</si>
  <si>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</si>
  <si>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</si>
  <si>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</si>
  <si>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</si>
  <si>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</si>
  <si>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</si>
  <si>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</si>
  <si>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</si>
  <si>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</si>
  <si>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</si>
  <si>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</si>
  <si>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</si>
  <si>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</si>
  <si>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</si>
  <si>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</si>
  <si>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</si>
  <si>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</si>
  <si>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</si>
  <si>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</si>
  <si>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</si>
  <si>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</si>
  <si>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</si>
  <si>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</si>
  <si>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</si>
  <si>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</si>
  <si>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</si>
  <si>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</si>
  <si>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</si>
  <si>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</si>
  <si>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</si>
  <si>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</si>
  <si>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</si>
  <si>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</si>
  <si>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</si>
  <si>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</si>
  <si>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</si>
  <si>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</si>
  <si>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</si>
  <si>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</si>
  <si>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</si>
  <si>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</si>
  <si>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</si>
  <si>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</si>
  <si>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</si>
  <si>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</si>
  <si>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</si>
  <si>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</si>
  <si>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</si>
  <si>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</si>
  <si>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</si>
  <si>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</si>
  <si>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</si>
  <si>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</si>
  <si>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</si>
  <si>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</si>
  <si>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</si>
  <si>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</si>
  <si>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</si>
  <si>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</si>
  <si>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</si>
  <si>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</si>
  <si>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</si>
  <si>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</si>
  <si>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</si>
  <si>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</si>
  <si>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</si>
  <si>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</si>
  <si>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</si>
  <si>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</si>
  <si>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</si>
  <si>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</si>
  <si>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</si>
  <si>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</si>
  <si>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</si>
  <si>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</si>
  <si>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</si>
  <si>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</si>
  <si>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</si>
  <si>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</si>
  <si>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</si>
  <si>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</si>
  <si>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</si>
  <si>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</si>
  <si>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</si>
  <si>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</si>
  <si>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</si>
  <si>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</si>
  <si>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</si>
  <si>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</si>
  <si>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</si>
  <si>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</si>
  <si>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</si>
  <si>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</si>
  <si>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</si>
  <si>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</si>
  <si>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</si>
  <si>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</si>
  <si>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</si>
  <si>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</si>
  <si>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</si>
  <si>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</si>
  <si>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</si>
  <si>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</si>
  <si>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</si>
  <si>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</si>
  <si>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</si>
  <si>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</si>
  <si>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</si>
  <si>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</si>
  <si>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</si>
  <si>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</si>
  <si>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</si>
  <si>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</si>
  <si>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</si>
  <si>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</si>
  <si>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</si>
  <si>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</si>
  <si>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</si>
  <si>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</si>
  <si>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</si>
  <si>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</si>
  <si>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</si>
  <si>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</si>
  <si>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</si>
  <si>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</si>
  <si>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</si>
  <si>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</si>
  <si>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</si>
  <si>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</si>
  <si>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</si>
  <si>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</si>
  <si>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</si>
  <si>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</si>
  <si>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</si>
  <si>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</si>
  <si>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</si>
  <si>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</si>
  <si>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</si>
  <si>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</si>
  <si>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</si>
  <si>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</si>
  <si>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</si>
  <si>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</si>
  <si>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</si>
  <si>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</si>
  <si>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</si>
  <si>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</si>
  <si>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</si>
  <si>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</si>
  <si>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</si>
  <si>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</si>
  <si>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</si>
  <si>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</si>
  <si>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</si>
  <si>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</si>
  <si>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</si>
  <si>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</si>
  <si>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</si>
  <si>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</si>
  <si>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</si>
  <si>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</si>
  <si>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</si>
  <si>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</si>
  <si>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</si>
  <si>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</si>
  <si>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</si>
  <si>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</si>
  <si>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</si>
  <si>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</si>
  <si>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</si>
  <si>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</si>
  <si>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</si>
  <si>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</si>
  <si>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</si>
  <si>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</si>
  <si>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</si>
  <si>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</si>
  <si>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</si>
  <si>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</si>
  <si>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</si>
  <si>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</si>
  <si>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</si>
  <si>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</si>
  <si>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</si>
  <si>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</si>
  <si>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</si>
  <si>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</si>
  <si>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</si>
  <si>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</si>
  <si>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</si>
  <si>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</si>
  <si>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</si>
  <si>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</si>
  <si>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</si>
  <si>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</si>
  <si>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</si>
  <si>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</si>
  <si>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</si>
  <si>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</si>
  <si>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</si>
  <si>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</si>
  <si>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</si>
  <si>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</si>
  <si>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</si>
  <si>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</si>
  <si>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</si>
  <si>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</si>
  <si>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</si>
  <si>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</si>
  <si>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</si>
  <si>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</si>
  <si>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</si>
  <si>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</si>
  <si>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</si>
  <si>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</si>
  <si>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</si>
  <si>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</si>
  <si>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</si>
  <si>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</si>
  <si>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</si>
  <si>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</si>
  <si>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</si>
  <si>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</si>
  <si>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</si>
  <si>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</si>
  <si>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</si>
  <si>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</si>
  <si>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</si>
  <si>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</si>
  <si>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</si>
  <si>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</si>
  <si>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</si>
  <si>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</si>
  <si>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</si>
  <si>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</si>
  <si>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</si>
  <si>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</si>
  <si>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</si>
  <si>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</si>
  <si>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</si>
  <si>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</si>
  <si>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</si>
  <si>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</si>
  <si>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</si>
  <si>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</si>
  <si>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</si>
  <si>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</si>
  <si>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</si>
  <si>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</si>
  <si>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</si>
  <si>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</si>
  <si>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</si>
  <si>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</si>
  <si>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</si>
  <si>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</si>
  <si>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</si>
  <si>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</si>
  <si>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</si>
  <si>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</si>
  <si>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</si>
  <si>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</si>
  <si>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</si>
  <si>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</si>
  <si>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</si>
  <si>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</si>
  <si>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</si>
  <si>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</si>
  <si>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</si>
  <si>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</si>
  <si>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</si>
  <si>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</si>
  <si>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</si>
  <si>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</si>
  <si>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</si>
  <si>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</si>
  <si>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</si>
  <si>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</si>
  <si>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</si>
  <si>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</si>
  <si>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</si>
  <si>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</si>
  <si>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</si>
  <si>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</si>
  <si>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</si>
  <si>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</si>
  <si>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</si>
  <si>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</si>
  <si>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</si>
  <si>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</si>
  <si>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</si>
  <si>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</si>
  <si>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</si>
  <si>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</si>
  <si>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</si>
  <si>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</si>
  <si>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</si>
  <si>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</si>
  <si>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</si>
  <si>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</si>
  <si>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</si>
  <si>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</si>
  <si>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</si>
  <si>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</si>
  <si>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</si>
  <si>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</si>
  <si>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</si>
  <si>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</si>
  <si>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</si>
  <si>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</si>
  <si>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</si>
  <si>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</si>
  <si>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</si>
  <si>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</si>
  <si>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</si>
  <si>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</si>
  <si>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</si>
  <si>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</si>
  <si>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</si>
  <si>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</si>
  <si>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</si>
  <si>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</si>
  <si>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</si>
  <si>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</si>
  <si>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</si>
  <si>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</si>
  <si>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</si>
  <si>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</si>
  <si>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</si>
  <si>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</si>
  <si>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</si>
  <si>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</si>
  <si>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</si>
  <si>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</si>
  <si>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</si>
  <si>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</si>
  <si>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</si>
  <si>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</si>
  <si>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</si>
  <si>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</si>
  <si>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</si>
  <si>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</si>
  <si>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</si>
  <si>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</si>
  <si>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</si>
  <si>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</si>
  <si>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</si>
  <si>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</si>
  <si>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</si>
  <si>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</si>
  <si>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</si>
  <si>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</si>
  <si>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</si>
  <si>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</si>
  <si>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</si>
  <si>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</si>
  <si>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</si>
  <si>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</si>
  <si>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</si>
  <si>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</si>
  <si>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</si>
  <si>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</si>
  <si>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</si>
  <si>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</si>
  <si>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</si>
  <si>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</si>
  <si>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</si>
  <si>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</si>
  <si>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</si>
  <si>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</si>
  <si>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</si>
  <si>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</si>
  <si>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</si>
  <si>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</si>
  <si>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</si>
  <si>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</si>
  <si>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</si>
  <si>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</si>
  <si>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</si>
  <si>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</si>
  <si>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</si>
  <si>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</si>
  <si>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</si>
  <si>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</si>
  <si>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</si>
  <si>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</si>
  <si>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</si>
  <si>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</si>
  <si>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</si>
  <si>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</si>
  <si>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</si>
  <si>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</si>
  <si>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</si>
  <si>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</si>
  <si>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</si>
  <si>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</si>
  <si>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</si>
  <si>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</si>
  <si>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</si>
  <si>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</si>
  <si>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</si>
  <si>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</si>
  <si>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</si>
  <si>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</si>
  <si>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</si>
  <si>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</si>
  <si>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</si>
  <si>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</si>
  <si>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</si>
  <si>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</si>
  <si>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</si>
  <si>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</si>
  <si>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</si>
  <si>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</si>
  <si>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</si>
  <si>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</si>
  <si>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</si>
  <si>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</si>
  <si>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</si>
  <si>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</si>
  <si>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</si>
  <si>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</si>
  <si>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</si>
  <si>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</si>
  <si>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</si>
  <si>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</si>
  <si>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</si>
  <si>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</si>
  <si>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</si>
  <si>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</si>
  <si>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</si>
  <si>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</si>
  <si>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</si>
  <si>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</si>
  <si>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</si>
  <si>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</si>
  <si>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</si>
  <si>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</si>
  <si>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</si>
  <si>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</si>
  <si>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</si>
  <si>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</si>
  <si>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</si>
  <si>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</si>
  <si>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</si>
  <si>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</si>
  <si>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</si>
  <si>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</si>
  <si>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</si>
  <si>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</si>
  <si>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</si>
  <si>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</si>
  <si>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</si>
  <si>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</si>
  <si>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</si>
  <si>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</si>
  <si>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</si>
  <si>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</si>
  <si>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</si>
  <si>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</si>
  <si>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</si>
  <si>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</si>
  <si>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</si>
  <si>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</si>
  <si>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</si>
  <si>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</si>
  <si>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</si>
  <si>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</si>
  <si>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</si>
  <si>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</si>
  <si>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</si>
  <si>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</si>
  <si>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</si>
  <si>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</si>
  <si>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</si>
  <si>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</si>
  <si>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</si>
  <si>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</si>
  <si>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</si>
  <si>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</si>
  <si>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</si>
  <si>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</si>
  <si>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</si>
  <si>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</si>
  <si>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</si>
  <si>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</si>
  <si>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</si>
  <si>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</si>
  <si>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</si>
  <si>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</si>
  <si>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</si>
  <si>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</si>
  <si>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</si>
  <si>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</si>
  <si>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</si>
  <si>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</si>
  <si>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</si>
  <si>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</si>
  <si>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</si>
  <si>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</si>
  <si>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</si>
  <si>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</si>
  <si>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</si>
  <si>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</si>
  <si>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</si>
  <si>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</si>
  <si>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</si>
  <si>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</si>
  <si>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</si>
  <si>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</si>
  <si>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</si>
  <si>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</si>
  <si>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</si>
  <si>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</si>
  <si>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</si>
  <si>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</si>
  <si>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</si>
  <si>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</si>
  <si>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</si>
  <si>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</si>
  <si>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</si>
  <si>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</si>
  <si>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</si>
  <si>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</si>
  <si>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</si>
  <si>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</si>
  <si>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</si>
  <si>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</si>
  <si>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</si>
  <si>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</si>
  <si>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</si>
  <si>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</si>
  <si>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</si>
  <si>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</si>
  <si>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</si>
  <si>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</si>
  <si>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</si>
  <si>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</si>
  <si>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</si>
  <si>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</si>
  <si>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</si>
  <si>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</si>
  <si>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</si>
  <si>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</si>
  <si>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</si>
  <si>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</si>
  <si>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</si>
  <si>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</si>
  <si>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</si>
  <si>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</si>
  <si>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</si>
  <si>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</si>
  <si>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</si>
  <si>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</si>
  <si>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</si>
  <si>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</si>
  <si>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</si>
  <si>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</si>
  <si>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</si>
  <si>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</si>
  <si>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</si>
  <si>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</si>
  <si>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</si>
  <si>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</si>
  <si>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</si>
  <si>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</si>
  <si>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</si>
  <si>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</si>
  <si>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</si>
  <si>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</si>
  <si>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</si>
  <si>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</si>
  <si>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</si>
  <si>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</si>
  <si>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</si>
  <si>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</si>
  <si>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</si>
  <si>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</si>
  <si>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</si>
  <si>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</si>
  <si>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</si>
  <si>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</si>
  <si>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</si>
  <si>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</si>
  <si>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</si>
  <si>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</si>
  <si>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</si>
  <si>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</si>
  <si>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</si>
  <si>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</si>
  <si>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</si>
  <si>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</si>
  <si>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</si>
  <si>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</si>
  <si>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</si>
  <si>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</si>
  <si>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</si>
  <si>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</si>
  <si>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</si>
  <si>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</si>
  <si>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</si>
  <si>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</si>
  <si>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</si>
  <si>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</si>
  <si>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</si>
  <si>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</si>
  <si>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</si>
  <si>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</si>
  <si>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</si>
  <si>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</si>
  <si>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</si>
  <si>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</si>
  <si>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</si>
  <si>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</si>
  <si>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</si>
  <si>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</si>
  <si>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</si>
  <si>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</si>
  <si>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</si>
  <si>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</si>
  <si>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</si>
  <si>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</si>
  <si>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</si>
  <si>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</si>
  <si>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</si>
  <si>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</si>
  <si>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</si>
  <si>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</si>
  <si>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</si>
  <si>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</si>
  <si>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</si>
  <si>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</si>
  <si>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</si>
  <si>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</si>
  <si>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</si>
  <si>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</si>
  <si>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</si>
  <si>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</si>
  <si>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</si>
  <si>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</si>
  <si>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</si>
  <si>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</si>
  <si>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</si>
  <si>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</si>
  <si>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</si>
  <si>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</si>
  <si>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</si>
  <si>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</si>
  <si>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</si>
  <si>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</si>
  <si>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</si>
  <si>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</si>
  <si>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</si>
  <si>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</si>
  <si>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</si>
  <si>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</si>
  <si>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</si>
  <si>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</si>
  <si>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</si>
  <si>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</si>
  <si>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</si>
  <si>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</si>
  <si>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</si>
  <si>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</si>
  <si>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</si>
  <si>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</si>
  <si>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</si>
  <si>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</si>
  <si>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</si>
  <si>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</si>
  <si>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</si>
  <si>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</si>
  <si>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</si>
  <si>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</si>
  <si>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</si>
  <si>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</si>
  <si>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</si>
  <si>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</si>
  <si>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</si>
  <si>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</si>
  <si>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</si>
  <si>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</si>
  <si>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</si>
  <si>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</si>
  <si>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</si>
  <si>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</si>
  <si>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</si>
  <si>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</si>
  <si>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</si>
  <si>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</si>
  <si>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</si>
  <si>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</si>
  <si>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</si>
  <si>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</si>
  <si>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</si>
  <si>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</si>
  <si>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</si>
  <si>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</si>
  <si>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</si>
  <si>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</si>
  <si>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</si>
  <si>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</si>
  <si>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</si>
  <si>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</si>
  <si>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</si>
  <si>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</si>
  <si>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</si>
  <si>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</si>
  <si>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</si>
  <si>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</si>
  <si>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</si>
  <si>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</si>
  <si>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</si>
  <si>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</si>
  <si>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</si>
  <si>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</si>
  <si>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</si>
  <si>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</si>
  <si>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</si>
  <si>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</si>
  <si>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</si>
  <si>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</si>
  <si>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</si>
  <si>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</si>
  <si>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</si>
  <si>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</si>
  <si>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</si>
  <si>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</si>
  <si>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</si>
  <si>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</si>
  <si>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</si>
  <si>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</si>
  <si>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</si>
  <si>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</si>
  <si>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</si>
  <si>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</si>
  <si>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</si>
  <si>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</si>
  <si>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</si>
  <si>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</si>
  <si>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</si>
  <si>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</si>
  <si>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</si>
  <si>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</si>
  <si>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</si>
  <si>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</si>
  <si>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</si>
  <si>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</si>
  <si>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</si>
  <si>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</si>
  <si>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</si>
  <si>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</si>
  <si>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</si>
  <si>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</si>
  <si>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</si>
  <si>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</si>
  <si>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</si>
  <si>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</si>
  <si>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</si>
  <si>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</si>
  <si>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</si>
  <si>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</si>
  <si>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</si>
  <si>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</si>
  <si>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</si>
  <si>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</si>
  <si>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</si>
  <si>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</si>
  <si>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</si>
  <si>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</si>
  <si>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</si>
  <si>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</si>
  <si>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</si>
  <si>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</si>
  <si>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</si>
  <si>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</si>
  <si>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</si>
  <si>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</si>
  <si>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</si>
  <si>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</si>
  <si>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</si>
  <si>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</si>
  <si>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</si>
  <si>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</si>
  <si>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</si>
  <si>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</si>
  <si>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</si>
  <si>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</si>
  <si>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</si>
  <si>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</si>
  <si>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</si>
  <si>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</si>
  <si>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</si>
  <si>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</si>
  <si>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</si>
  <si>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</si>
  <si>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</si>
  <si>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</si>
  <si>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</si>
  <si>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</si>
  <si>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</si>
  <si>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</si>
  <si>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</si>
  <si>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</si>
  <si>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</si>
  <si>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</si>
  <si>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</si>
  <si>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</si>
  <si>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</si>
  <si>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</si>
  <si>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</si>
  <si>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</si>
  <si>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</si>
  <si>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</si>
  <si>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</si>
  <si>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</si>
  <si>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</si>
  <si>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</si>
  <si>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</si>
  <si>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</si>
  <si>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</si>
  <si>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</si>
  <si>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</si>
  <si>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</si>
  <si>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</si>
  <si>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</si>
  <si>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</si>
  <si>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</si>
  <si>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</si>
  <si>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</si>
  <si>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</si>
  <si>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</si>
  <si>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</si>
  <si>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</si>
  <si>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</si>
  <si>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</si>
  <si>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</si>
  <si>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</si>
  <si>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</si>
  <si>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</si>
  <si>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</si>
  <si>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</si>
  <si>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</si>
  <si>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</si>
  <si>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</si>
  <si>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</si>
  <si>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</si>
  <si>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</si>
  <si>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</si>
  <si>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</si>
  <si>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</si>
  <si>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</si>
  <si>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</si>
  <si>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</si>
  <si>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</si>
  <si>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</si>
  <si>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</si>
  <si>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</si>
  <si>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</si>
  <si>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</si>
  <si>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</si>
  <si>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</si>
  <si>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</si>
  <si>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</si>
  <si>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</si>
  <si>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</si>
  <si>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</si>
  <si>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</si>
  <si>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</si>
  <si>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</si>
  <si>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</si>
  <si>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</si>
  <si>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</si>
  <si>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</si>
  <si>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</si>
  <si>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</si>
  <si>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</si>
  <si>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</si>
  <si>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</si>
  <si>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</si>
  <si>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</si>
  <si>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</si>
  <si>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</si>
  <si>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</si>
  <si>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</si>
  <si>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</si>
  <si>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</si>
  <si>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</si>
  <si>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</si>
  <si>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</si>
  <si>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</si>
  <si>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</si>
  <si>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</si>
  <si>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</si>
  <si>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</si>
  <si>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</si>
  <si>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</si>
  <si>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</si>
  <si>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</si>
  <si>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</si>
  <si>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</si>
  <si>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</si>
  <si>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</si>
  <si>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</si>
  <si>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</si>
  <si>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</si>
  <si>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</si>
  <si>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</si>
  <si>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</si>
  <si>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</si>
  <si>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</si>
  <si>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</si>
  <si>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</si>
  <si>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</si>
  <si>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</si>
  <si>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</si>
  <si>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</si>
  <si>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</si>
  <si>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</si>
  <si>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</si>
  <si>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</si>
  <si>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</si>
  <si>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</si>
  <si>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</si>
  <si>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</si>
  <si>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</si>
  <si>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</si>
  <si>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</si>
  <si>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</si>
  <si>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</si>
  <si>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</si>
  <si>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</si>
  <si>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</si>
  <si>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</si>
  <si>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</si>
  <si>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</si>
  <si>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</si>
  <si>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</si>
  <si>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</si>
  <si>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</si>
  <si>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</si>
  <si>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</si>
  <si>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</si>
  <si>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</si>
  <si>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</si>
  <si>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</si>
  <si>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</si>
  <si>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</si>
  <si>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</si>
  <si>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</si>
  <si>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</si>
  <si>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</si>
  <si>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</si>
  <si>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</si>
  <si>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</si>
  <si>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</si>
  <si>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</si>
  <si>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</si>
  <si>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</si>
  <si>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</si>
  <si>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</si>
  <si>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</si>
  <si>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</si>
  <si>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</si>
  <si>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</si>
  <si>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</si>
  <si>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</si>
  <si>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</si>
  <si>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</si>
  <si>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</si>
  <si>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</si>
  <si>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</si>
  <si>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</si>
  <si>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</si>
  <si>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</si>
  <si>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</si>
  <si>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</si>
  <si>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</si>
  <si>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</si>
  <si>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</si>
  <si>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</si>
  <si>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</si>
  <si>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</si>
  <si>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</si>
  <si>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</si>
  <si>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</si>
  <si>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</si>
  <si>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</si>
  <si>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</si>
  <si>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</si>
  <si>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</si>
  <si>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</si>
  <si>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</si>
  <si>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</si>
  <si>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</si>
  <si>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</si>
  <si>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</si>
  <si>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</si>
  <si>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</si>
  <si>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</si>
  <si>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</si>
  <si>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</si>
  <si>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</si>
  <si>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</si>
  <si>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</si>
  <si>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</si>
  <si>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</si>
  <si>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</si>
  <si>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</si>
  <si>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</si>
  <si>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</si>
  <si>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</si>
  <si>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</si>
  <si>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</si>
  <si>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</si>
  <si>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</si>
  <si>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</si>
  <si>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</si>
  <si>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</si>
  <si>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</si>
  <si>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</si>
  <si>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</si>
  <si>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</si>
  <si>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</si>
  <si>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</si>
  <si>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</si>
  <si>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</si>
  <si>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</si>
  <si>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</si>
  <si>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</si>
  <si>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</si>
  <si>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</si>
  <si>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</si>
  <si>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</si>
  <si>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</si>
  <si>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</si>
  <si>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</si>
  <si>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</si>
  <si>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</si>
  <si>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</si>
  <si>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</si>
  <si>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</si>
  <si>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</si>
  <si>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</si>
  <si>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</si>
  <si>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</si>
  <si>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</si>
  <si>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</si>
  <si>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</si>
  <si>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</si>
  <si>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</si>
  <si>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</si>
  <si>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</si>
  <si>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</si>
  <si>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</si>
  <si>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</si>
  <si>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</si>
  <si>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</si>
  <si>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</si>
  <si>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</si>
  <si>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</si>
  <si>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</si>
  <si>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</si>
  <si>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</si>
  <si>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</si>
  <si>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</si>
  <si>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</si>
  <si>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</si>
  <si>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</si>
  <si>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</si>
  <si>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</si>
  <si>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</si>
  <si>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</si>
  <si>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</si>
  <si>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</si>
  <si>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</si>
  <si>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</si>
  <si>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</si>
  <si>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</si>
  <si>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</si>
  <si>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</si>
  <si>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</si>
  <si>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</si>
  <si>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</si>
  <si>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</si>
  <si>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</si>
  <si>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</si>
  <si>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</si>
  <si>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</si>
  <si>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</si>
  <si>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</si>
  <si>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</si>
  <si>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</si>
  <si>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</si>
  <si>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</si>
  <si>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</si>
  <si>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</si>
  <si>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</si>
  <si>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</si>
  <si>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</si>
  <si>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</si>
  <si>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</si>
  <si>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</si>
  <si>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</si>
  <si>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</si>
  <si>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</si>
  <si>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</si>
  <si>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</si>
  <si>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</si>
  <si>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</si>
  <si>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</si>
  <si>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</si>
  <si>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</si>
  <si>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</si>
  <si>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</si>
  <si>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</si>
  <si>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</si>
  <si>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</si>
  <si>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</si>
  <si>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</si>
  <si>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</si>
  <si>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</si>
  <si>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</si>
  <si>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</si>
  <si>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</si>
  <si>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</si>
  <si>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</si>
  <si>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</si>
  <si>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</si>
  <si>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</si>
  <si>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</si>
  <si>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</si>
  <si>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</si>
  <si>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</si>
  <si>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</si>
  <si>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</si>
  <si>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</si>
  <si>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</si>
  <si>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</si>
  <si>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</si>
  <si>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</si>
  <si>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</si>
  <si>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</si>
  <si>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</si>
  <si>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</si>
  <si>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</si>
  <si>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</si>
  <si>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</si>
  <si>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</si>
  <si>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</si>
  <si>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</si>
  <si>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</si>
  <si>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</si>
  <si>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</si>
  <si>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</si>
  <si>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</si>
  <si>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</si>
  <si>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</si>
  <si>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</si>
  <si>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</si>
  <si>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</si>
  <si>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</si>
  <si>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</si>
  <si>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</si>
  <si>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</si>
  <si>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</si>
  <si>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</si>
  <si>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</si>
  <si>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</si>
  <si>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</si>
  <si>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</si>
  <si>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</si>
  <si>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</si>
  <si>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</si>
  <si>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</si>
  <si>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</si>
  <si>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</si>
  <si>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</si>
  <si>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</si>
  <si>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</si>
  <si>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</si>
  <si>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</si>
  <si>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</si>
  <si>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</si>
  <si>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</si>
  <si>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</si>
  <si>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</si>
  <si>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</si>
  <si>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</si>
  <si>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</si>
  <si>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</si>
  <si>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</si>
  <si>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</si>
  <si>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</si>
  <si>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</si>
  <si>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</si>
  <si>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</si>
  <si>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</si>
  <si>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</si>
  <si>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</si>
  <si>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</si>
  <si>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</si>
  <si>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</si>
  <si>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</si>
  <si>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</si>
  <si>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</si>
  <si>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</si>
  <si>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</si>
  <si>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</si>
  <si>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</si>
  <si>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</si>
  <si>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</si>
  <si>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</si>
  <si>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</si>
  <si>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</si>
  <si>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</si>
  <si>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</si>
  <si>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</si>
  <si>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</si>
  <si>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</si>
  <si>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</si>
  <si>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</si>
  <si>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</si>
  <si>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</si>
  <si>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</si>
  <si>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</si>
  <si>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</si>
  <si>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</si>
  <si>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</si>
  <si>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</si>
  <si>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</si>
  <si>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</si>
  <si>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</si>
  <si>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</si>
  <si>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</si>
  <si>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</si>
  <si>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</si>
  <si>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</si>
  <si>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</si>
  <si>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</si>
  <si>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</si>
  <si>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</si>
  <si>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</si>
  <si>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</si>
  <si>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</si>
  <si>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</si>
  <si>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</si>
  <si>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</si>
  <si>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</si>
  <si>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</si>
  <si>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</si>
  <si>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</si>
  <si>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</si>
  <si>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</si>
  <si>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</si>
  <si>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</si>
  <si>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</si>
  <si>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</si>
  <si>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</si>
  <si>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</si>
  <si>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</si>
  <si>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</si>
  <si>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</si>
  <si>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</si>
  <si>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</si>
  <si>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</si>
  <si>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</si>
  <si>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</si>
  <si>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</si>
  <si>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</si>
  <si>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</si>
  <si>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</si>
  <si>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</si>
  <si>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</si>
  <si>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</si>
  <si>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</si>
  <si>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</si>
  <si>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</si>
  <si>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</si>
  <si>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</si>
  <si>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</si>
  <si>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</si>
  <si>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</si>
  <si>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</si>
  <si>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</si>
  <si>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</si>
  <si>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</si>
  <si>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</si>
  <si>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</si>
  <si>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</si>
  <si>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</si>
  <si>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</si>
  <si>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</si>
  <si>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</si>
  <si>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</si>
  <si>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</si>
  <si>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</si>
  <si>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</si>
  <si>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</si>
  <si>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</si>
  <si>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</si>
  <si>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</si>
  <si>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</si>
  <si>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</si>
  <si>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</si>
  <si>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</si>
  <si>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</si>
  <si>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</si>
  <si>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</si>
  <si>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</si>
  <si>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</si>
  <si>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</si>
  <si>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</si>
  <si>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</si>
  <si>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</si>
  <si>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</si>
  <si>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</si>
  <si>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</si>
  <si>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</si>
  <si>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</si>
  <si>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</si>
  <si>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</si>
  <si>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</si>
  <si>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</si>
  <si>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</si>
  <si>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</si>
  <si>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</si>
  <si>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</si>
  <si>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</si>
  <si>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</si>
  <si>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</si>
  <si>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</si>
  <si>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</si>
  <si>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</si>
  <si>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</si>
  <si>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</si>
  <si>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</si>
  <si>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</si>
  <si>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</si>
  <si>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</si>
  <si>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</si>
  <si>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</si>
  <si>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</si>
  <si>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</si>
  <si>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</si>
  <si>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</si>
  <si>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</si>
  <si>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</si>
  <si>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</si>
  <si>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</si>
  <si>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</si>
  <si>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</si>
  <si>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</si>
  <si>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</si>
  <si>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</si>
  <si>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</si>
  <si>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</si>
  <si>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</si>
  <si>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</si>
  <si>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</si>
  <si>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</si>
  <si>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</si>
  <si>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</si>
  <si>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</si>
  <si>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</si>
  <si>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</si>
  <si>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</si>
  <si>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</si>
  <si>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</si>
  <si>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</si>
  <si>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</si>
  <si>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</si>
  <si>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</si>
  <si>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</si>
  <si>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</si>
  <si>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</si>
  <si>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</si>
  <si>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</si>
  <si>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</si>
  <si>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</si>
  <si>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</si>
  <si>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</si>
  <si>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</si>
  <si>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</si>
  <si>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</si>
  <si>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</si>
  <si>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</si>
  <si>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</si>
  <si>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</si>
  <si>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</si>
  <si>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</si>
  <si>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</si>
  <si>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</si>
  <si>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</si>
  <si>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</si>
  <si>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</si>
  <si>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</si>
  <si>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</si>
  <si>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</si>
  <si>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</si>
  <si>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</si>
  <si>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</si>
  <si>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</si>
  <si>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</si>
  <si>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</si>
  <si>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</si>
  <si>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</si>
  <si>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</si>
  <si>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</si>
  <si>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</si>
  <si>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</si>
  <si>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</si>
  <si>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</si>
  <si>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</si>
  <si>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</si>
  <si>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</si>
  <si>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</si>
  <si>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</si>
  <si>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</si>
  <si>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</si>
  <si>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</si>
  <si>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</si>
  <si>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</si>
  <si>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</si>
  <si>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</si>
  <si>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</si>
  <si>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</si>
  <si>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</si>
  <si>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</si>
  <si>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</si>
  <si>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</si>
  <si>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</si>
  <si>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</si>
  <si>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</si>
  <si>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</si>
  <si>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</si>
  <si>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</si>
  <si>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</si>
  <si>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</si>
  <si>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</si>
  <si>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</si>
  <si>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</si>
  <si>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</si>
  <si>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</si>
  <si>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</si>
  <si>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</si>
  <si>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</si>
  <si>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</si>
  <si>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</si>
  <si>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</si>
  <si>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</si>
  <si>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</si>
  <si>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</si>
  <si>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</si>
  <si>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</si>
  <si>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</si>
  <si>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</si>
  <si>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</si>
  <si>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</si>
  <si>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</si>
  <si>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</si>
  <si>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</si>
  <si>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</si>
  <si>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</si>
  <si>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</si>
  <si>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</si>
  <si>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</si>
  <si>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</si>
  <si>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</si>
  <si>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</si>
  <si>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</si>
  <si>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</si>
  <si>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</si>
  <si>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</si>
  <si>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</si>
  <si>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</si>
  <si>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</si>
  <si>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</si>
  <si>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</si>
  <si>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</si>
  <si>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</si>
  <si>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</si>
  <si>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</si>
  <si>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</si>
  <si>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</si>
  <si>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</si>
  <si>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</si>
  <si>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</si>
  <si>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</si>
  <si>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</si>
  <si>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</si>
  <si>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</si>
  <si>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</si>
  <si>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</si>
  <si>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</si>
  <si>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</si>
  <si>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</si>
  <si>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</si>
  <si>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</si>
  <si>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</si>
  <si>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</si>
  <si>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</si>
  <si>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</si>
  <si>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</si>
  <si>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</si>
  <si>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</si>
  <si>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</si>
  <si>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</si>
  <si>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</si>
  <si>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</si>
  <si>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</si>
  <si>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</si>
  <si>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</si>
  <si>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</si>
  <si>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</si>
  <si>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</si>
  <si>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</si>
  <si>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</si>
  <si>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</si>
  <si>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</si>
  <si>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</si>
  <si>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</si>
  <si>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</si>
  <si>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</si>
  <si>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</si>
  <si>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</si>
  <si>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</si>
  <si>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</si>
  <si>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</si>
  <si>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</si>
  <si>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</si>
  <si>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</si>
  <si>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</si>
  <si>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</si>
  <si>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</si>
  <si>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</si>
  <si>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</si>
  <si>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</si>
  <si>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</si>
  <si>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</si>
  <si>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</si>
  <si>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</si>
  <si>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</si>
  <si>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</si>
  <si>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</si>
  <si>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</si>
  <si>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</si>
  <si>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</si>
  <si>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</si>
  <si>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</si>
  <si>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</si>
  <si>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</si>
  <si>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</si>
  <si>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</si>
  <si>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</si>
  <si>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</si>
  <si>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</si>
  <si>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</si>
  <si>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</si>
  <si>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</si>
  <si>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</si>
  <si>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</si>
  <si>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</si>
  <si>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</si>
  <si>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</si>
  <si>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</si>
  <si>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</si>
  <si>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</si>
  <si>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</si>
  <si>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</si>
  <si>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</si>
  <si>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</si>
  <si>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</si>
  <si>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</si>
  <si>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</si>
  <si>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</si>
  <si>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</si>
  <si>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</si>
  <si>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</si>
  <si>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</si>
  <si>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</si>
  <si>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</si>
  <si>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</si>
  <si>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</si>
  <si>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</si>
  <si>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</si>
  <si>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</si>
  <si>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</si>
  <si>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</si>
  <si>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</si>
  <si>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</si>
  <si>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</si>
  <si>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</si>
  <si>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</si>
  <si>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</si>
  <si>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</si>
  <si>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</si>
  <si>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</si>
  <si>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</si>
  <si>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</si>
  <si>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</si>
  <si>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</si>
  <si>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</si>
  <si>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</si>
  <si>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</si>
  <si>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</si>
  <si>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</si>
  <si>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</si>
  <si>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</si>
  <si>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</si>
  <si>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</si>
  <si>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</si>
  <si>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</si>
  <si>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</si>
  <si>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</si>
  <si>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</si>
  <si>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</si>
  <si>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</si>
  <si>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</si>
  <si>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</si>
  <si>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</si>
  <si>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</si>
  <si>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</si>
  <si>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</si>
  <si>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</si>
  <si>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</si>
  <si>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</si>
  <si>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</si>
  <si>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</si>
  <si>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</si>
  <si>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</si>
  <si>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</si>
  <si>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</si>
  <si>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</si>
  <si>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</si>
  <si>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</si>
  <si>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</si>
  <si>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</si>
  <si>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</si>
  <si>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</si>
  <si>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</si>
  <si>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</si>
  <si>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</si>
  <si>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</si>
  <si>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</si>
  <si>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</si>
  <si>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</si>
  <si>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</si>
  <si>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</si>
  <si>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</si>
  <si>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</si>
  <si>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</si>
  <si>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</si>
  <si>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</si>
  <si>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</si>
  <si>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</si>
  <si>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</si>
  <si>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</si>
  <si>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</si>
  <si>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</si>
  <si>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</si>
  <si>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</si>
  <si>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</si>
  <si>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</si>
  <si>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</si>
  <si>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</si>
  <si>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</si>
  <si>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</si>
  <si>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</si>
  <si>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</si>
  <si>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</si>
  <si>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</si>
  <si>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</si>
  <si>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</si>
  <si>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</si>
  <si>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</si>
  <si>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</si>
  <si>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</si>
  <si>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</si>
  <si>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</si>
  <si>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</si>
  <si>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</si>
  <si>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</si>
  <si>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</si>
  <si>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</si>
  <si>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</si>
  <si>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</si>
  <si>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</si>
  <si>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</si>
  <si>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</si>
  <si>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</si>
  <si>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</si>
  <si>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</si>
  <si>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</si>
  <si>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</si>
  <si>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</si>
  <si>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</si>
  <si>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</si>
  <si>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</si>
  <si>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</si>
  <si>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</si>
  <si>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</si>
  <si>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</si>
  <si>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</si>
  <si>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</si>
  <si>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</si>
  <si>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</si>
  <si>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</si>
  <si>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</si>
  <si>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</si>
  <si>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</si>
  <si>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</si>
  <si>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</si>
  <si>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</si>
  <si>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</si>
  <si>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</si>
  <si>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</si>
  <si>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</si>
  <si>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</si>
  <si>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</si>
  <si>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</si>
  <si>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</si>
  <si>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</si>
  <si>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</si>
  <si>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</si>
  <si>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</si>
  <si>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</si>
  <si>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</si>
  <si>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</si>
  <si>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</si>
  <si>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</si>
  <si>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</si>
  <si>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</si>
  <si>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</si>
  <si>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</si>
  <si>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</si>
  <si>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</si>
  <si>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</si>
  <si>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</si>
  <si>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</si>
  <si>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</si>
  <si>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</si>
  <si>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</si>
  <si>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</si>
  <si>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</si>
  <si>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</si>
  <si>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</si>
  <si>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</si>
  <si>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</si>
  <si>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</si>
  <si>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</si>
  <si>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</si>
  <si>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</si>
  <si>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</si>
  <si>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</si>
  <si>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</si>
  <si>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</si>
  <si>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</si>
  <si>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</si>
  <si>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</si>
  <si>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</si>
  <si>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</si>
  <si>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</si>
  <si>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</si>
  <si>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</si>
  <si>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</si>
  <si>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</si>
  <si>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</si>
  <si>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</si>
  <si>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</si>
  <si>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</si>
  <si>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</si>
  <si>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</si>
  <si>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</si>
  <si>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</si>
  <si>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</si>
  <si>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</si>
  <si>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</si>
  <si>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</si>
  <si>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</si>
  <si>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</si>
  <si>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</si>
  <si>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</si>
  <si>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</si>
  <si>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</si>
  <si>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</si>
  <si>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</si>
  <si>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</si>
  <si>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</si>
  <si>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</si>
  <si>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</si>
  <si>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</si>
  <si>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</si>
  <si>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</si>
  <si>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</si>
  <si>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</si>
  <si>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</si>
  <si>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</si>
  <si>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</si>
  <si>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</si>
  <si>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</si>
  <si>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</si>
  <si>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</si>
  <si>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</si>
  <si>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</si>
  <si>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</si>
  <si>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</si>
  <si>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</si>
  <si>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</si>
  <si>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</si>
  <si>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</si>
  <si>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</si>
  <si>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</si>
  <si>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</si>
  <si>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</si>
  <si>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</si>
  <si>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</si>
  <si>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</si>
  <si>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</si>
  <si>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</si>
  <si>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</si>
  <si>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</si>
  <si>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</si>
  <si>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</si>
  <si>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</si>
  <si>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</si>
  <si>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</si>
  <si>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</si>
  <si>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</si>
  <si>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</si>
  <si>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</si>
  <si>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</si>
  <si>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</si>
  <si>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</si>
  <si>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</si>
  <si>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</si>
  <si>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</si>
  <si>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</si>
  <si>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</si>
  <si>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</si>
  <si>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</si>
  <si>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</si>
  <si>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</si>
  <si>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</si>
  <si>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</si>
  <si>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</si>
  <si>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</si>
  <si>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</si>
  <si>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</si>
  <si>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</si>
  <si>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</si>
  <si>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</si>
  <si>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</si>
  <si>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</si>
  <si>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</si>
  <si>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</si>
  <si>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</si>
  <si>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</si>
  <si>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</si>
  <si>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</si>
  <si>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</si>
  <si>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</si>
  <si>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</si>
  <si>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</si>
  <si>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</si>
  <si>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</si>
  <si>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</si>
  <si>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</si>
  <si>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</si>
  <si>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</si>
  <si>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</si>
  <si>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</si>
  <si>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</si>
  <si>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</si>
  <si>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</si>
  <si>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</si>
  <si>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</si>
  <si>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</si>
  <si>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</si>
  <si>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</si>
  <si>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</si>
  <si>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</si>
  <si>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</si>
  <si>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</si>
  <si>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</si>
  <si>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</si>
  <si>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</si>
  <si>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</si>
  <si>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</si>
  <si>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</si>
  <si>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</si>
  <si>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</si>
  <si>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</si>
  <si>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</si>
  <si>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</si>
  <si>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</si>
  <si>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</si>
  <si>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</si>
  <si>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</si>
  <si>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</si>
  <si>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</si>
  <si>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</si>
  <si>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</si>
  <si>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</si>
  <si>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</si>
  <si>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</si>
  <si>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</si>
  <si>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</si>
  <si>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</si>
  <si>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</si>
  <si>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</si>
  <si>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</si>
  <si>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</si>
  <si>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</si>
  <si>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</si>
  <si>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</si>
  <si>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</si>
  <si>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</si>
  <si>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</si>
  <si>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</si>
  <si>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</si>
  <si>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</si>
  <si>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</si>
  <si>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</si>
  <si>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</si>
  <si>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</si>
  <si>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</si>
  <si>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</si>
  <si>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</si>
  <si>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</si>
  <si>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</si>
  <si>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</si>
  <si>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</si>
  <si>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</si>
  <si>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</si>
  <si>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</si>
  <si>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</si>
  <si>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</si>
  <si>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</si>
  <si>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</si>
  <si>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</si>
  <si>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</si>
  <si>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</si>
  <si>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</si>
  <si>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</si>
  <si>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</si>
  <si>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</si>
  <si>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</si>
  <si>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</si>
  <si>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</si>
  <si>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</si>
  <si>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</si>
  <si>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</si>
  <si>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</si>
  <si>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</si>
  <si>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</si>
  <si>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</si>
  <si>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</si>
  <si>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</si>
  <si>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</si>
  <si>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</si>
  <si>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</si>
  <si>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</si>
  <si>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</si>
  <si>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</si>
  <si>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</si>
  <si>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</si>
  <si>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</si>
  <si>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</si>
  <si>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</si>
  <si>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</si>
  <si>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</si>
  <si>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</si>
  <si>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</si>
  <si>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</si>
  <si>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</si>
  <si>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</si>
  <si>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</si>
  <si>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</si>
  <si>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</si>
  <si>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</si>
  <si>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</si>
  <si>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</si>
  <si>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</si>
  <si>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</si>
  <si>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</si>
  <si>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</si>
  <si>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</si>
  <si>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</si>
  <si>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</si>
  <si>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</si>
  <si>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</si>
  <si>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</si>
  <si>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</si>
  <si>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</si>
  <si>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</si>
  <si>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</si>
  <si>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</si>
  <si>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</si>
  <si>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</si>
  <si>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</si>
  <si>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</si>
  <si>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</si>
  <si>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</si>
  <si>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</si>
  <si>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</si>
  <si>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</si>
  <si>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</si>
  <si>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</si>
  <si>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</si>
  <si>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</si>
  <si>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</si>
  <si>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</si>
  <si>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</si>
  <si>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</si>
  <si>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</si>
  <si>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</si>
  <si>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</si>
  <si>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</si>
  <si>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</si>
  <si>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</si>
  <si>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</si>
  <si>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</si>
  <si>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</si>
  <si>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</si>
  <si>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</si>
  <si>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</si>
  <si>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</si>
  <si>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</si>
  <si>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</si>
  <si>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</si>
  <si>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</si>
  <si>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</si>
  <si>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</si>
  <si>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</si>
  <si>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</si>
  <si>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</si>
  <si>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</si>
  <si>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</si>
  <si>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</si>
  <si>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</si>
  <si>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</si>
  <si>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</si>
  <si>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</si>
  <si>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</si>
  <si>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</si>
  <si>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</si>
  <si>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</si>
  <si>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</si>
  <si>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</si>
  <si>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</si>
  <si>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</si>
  <si>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</si>
  <si>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</si>
  <si>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</si>
  <si>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</si>
  <si>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</si>
  <si>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</si>
  <si>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</si>
  <si>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</si>
  <si>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</si>
  <si>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</si>
  <si>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</si>
  <si>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</si>
  <si>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</si>
  <si>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</si>
  <si>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</si>
  <si>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</si>
  <si>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</si>
  <si>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</si>
  <si>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</si>
  <si>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</si>
  <si>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</si>
  <si>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</si>
  <si>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</si>
  <si>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</si>
  <si>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</si>
  <si>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</si>
  <si>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</si>
  <si>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</si>
  <si>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</si>
  <si>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</si>
  <si>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</si>
  <si>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</si>
  <si>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</si>
  <si>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</si>
  <si>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</si>
  <si>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</si>
  <si>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</si>
  <si>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</si>
  <si>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</si>
  <si>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</si>
  <si>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</si>
  <si>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</si>
  <si>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</si>
  <si>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</si>
  <si>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</si>
  <si>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</si>
  <si>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</si>
  <si>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</si>
  <si>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</si>
  <si>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</si>
  <si>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</si>
  <si>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</si>
  <si>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</si>
  <si>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</si>
  <si>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</si>
  <si>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</si>
  <si>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</si>
  <si>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</si>
  <si>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</si>
  <si>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</si>
  <si>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</si>
  <si>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</si>
  <si>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</si>
  <si>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</si>
  <si>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</si>
  <si>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</si>
  <si>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</si>
  <si>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</si>
  <si>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</si>
  <si>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</si>
  <si>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</si>
  <si>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</si>
  <si>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</si>
  <si>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</si>
  <si>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</si>
  <si>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</si>
  <si>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</si>
  <si>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</si>
  <si>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</si>
  <si>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</si>
  <si>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</si>
  <si>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</si>
  <si>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</si>
  <si>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</si>
  <si>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</si>
  <si>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</si>
  <si>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</si>
  <si>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</si>
  <si>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</si>
  <si>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</si>
  <si>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</si>
  <si>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</si>
  <si>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</si>
  <si>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</si>
  <si>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</si>
  <si>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</si>
  <si>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</si>
  <si>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</si>
  <si>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</si>
  <si>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</si>
  <si>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</si>
  <si>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</si>
  <si>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</si>
  <si>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</si>
  <si>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</si>
  <si>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</si>
  <si>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</si>
  <si>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</si>
  <si>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</si>
  <si>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</si>
  <si>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</si>
  <si>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</si>
  <si>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</si>
  <si>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</si>
  <si>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</si>
  <si>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</si>
  <si>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</si>
  <si>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</si>
  <si>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</si>
  <si>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</si>
  <si>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</si>
  <si>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</si>
  <si>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</si>
  <si>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</si>
  <si>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</si>
  <si>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</si>
  <si>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</si>
  <si>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</si>
  <si>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</si>
  <si>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</si>
  <si>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</si>
  <si>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</si>
  <si>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</si>
  <si>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</si>
  <si>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</si>
  <si>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</si>
  <si>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</si>
  <si>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</si>
  <si>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</si>
  <si>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</si>
  <si>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</si>
  <si>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</si>
  <si>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</si>
  <si>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</si>
  <si>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</si>
  <si>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</si>
  <si>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</si>
  <si>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</si>
  <si>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</si>
  <si>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</si>
  <si>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</si>
  <si>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</si>
  <si>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</si>
  <si>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</si>
  <si>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</si>
  <si>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</si>
  <si>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</si>
  <si>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</si>
  <si>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</si>
  <si>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</si>
  <si>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</si>
  <si>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</si>
  <si>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</si>
  <si>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</si>
  <si>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</si>
  <si>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</si>
  <si>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</si>
  <si>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</si>
  <si>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</si>
  <si>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</si>
  <si>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</si>
  <si>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</si>
  <si>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</si>
  <si>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</si>
  <si>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</si>
  <si>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</si>
  <si>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</si>
  <si>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</si>
  <si>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</si>
  <si>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</si>
  <si>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</si>
  <si>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</si>
  <si>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</si>
  <si>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</si>
  <si>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</si>
  <si>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</si>
  <si>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</si>
  <si>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</si>
  <si>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</si>
  <si>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</si>
  <si>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</si>
  <si>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</si>
  <si>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</si>
  <si>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</si>
  <si>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</si>
  <si>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</si>
  <si>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</si>
  <si>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</si>
  <si>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</si>
  <si>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</si>
  <si>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</si>
  <si>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</si>
  <si>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</si>
  <si>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</si>
  <si>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</si>
  <si>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</si>
  <si>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</si>
  <si>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</si>
  <si>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</si>
  <si>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</si>
  <si>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</si>
  <si>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</si>
  <si>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</si>
  <si>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</si>
  <si>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</si>
  <si>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</si>
  <si>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</si>
  <si>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</si>
  <si>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</si>
  <si>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</si>
  <si>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</si>
  <si>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</si>
  <si>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</si>
  <si>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</si>
  <si>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</si>
  <si>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</si>
  <si>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</si>
  <si>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</si>
  <si>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</si>
  <si>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</si>
  <si>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</si>
  <si>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</si>
  <si>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</si>
  <si>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</si>
  <si>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</si>
  <si>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</si>
  <si>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</si>
  <si>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</si>
  <si>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</si>
  <si>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</si>
  <si>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</si>
  <si>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</si>
  <si>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</si>
  <si>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</si>
  <si>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</si>
  <si>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</si>
  <si>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</si>
  <si>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</si>
  <si>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</si>
  <si>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</si>
  <si>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</si>
  <si>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</si>
  <si>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</si>
  <si>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</si>
  <si>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</si>
  <si>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</si>
  <si>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</si>
  <si>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</si>
  <si>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</si>
  <si>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</si>
  <si>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</si>
  <si>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</si>
  <si>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</si>
  <si>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</si>
  <si>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</si>
  <si>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</si>
  <si>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</si>
  <si>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</si>
  <si>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</si>
  <si>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</si>
  <si>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</si>
  <si>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</si>
  <si>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</si>
  <si>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</si>
  <si>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</si>
  <si>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</si>
  <si>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</si>
  <si>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</si>
  <si>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</si>
  <si>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</si>
  <si>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</si>
  <si>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</si>
  <si>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</si>
  <si>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</si>
  <si>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</si>
  <si>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</si>
  <si>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</si>
  <si>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</si>
  <si>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</si>
  <si>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</si>
  <si>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</si>
  <si>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</si>
  <si>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</si>
  <si>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</si>
  <si>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</si>
  <si>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</si>
  <si>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</si>
  <si>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</si>
  <si>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</si>
  <si>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</si>
  <si>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</si>
  <si>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</si>
  <si>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</si>
  <si>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</si>
  <si>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</si>
  <si>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</si>
  <si>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</si>
  <si>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</si>
  <si>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</si>
  <si>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</si>
  <si>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</si>
  <si>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</si>
  <si>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</si>
  <si>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</si>
  <si>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</si>
  <si>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</si>
  <si>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</si>
  <si>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</si>
  <si>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</si>
  <si>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</si>
  <si>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</si>
  <si>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</si>
  <si>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</si>
  <si>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</si>
  <si>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</si>
  <si>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</si>
  <si>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</si>
  <si>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</si>
  <si>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</si>
  <si>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</si>
  <si>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</si>
  <si>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</si>
  <si>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</si>
  <si>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</si>
  <si>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</si>
  <si>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</si>
  <si>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</si>
  <si>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</si>
  <si>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</si>
  <si>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</si>
  <si>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</si>
  <si>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</si>
  <si>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</si>
  <si>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</si>
  <si>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</si>
  <si>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</si>
  <si>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</si>
  <si>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</si>
  <si>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</si>
  <si>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</si>
  <si>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</si>
  <si>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</si>
  <si>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</si>
  <si>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</si>
  <si>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</si>
  <si>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</si>
  <si>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</si>
  <si>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</si>
  <si>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</si>
  <si>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</si>
  <si>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</si>
  <si>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</si>
  <si>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</si>
  <si>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</si>
  <si>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</si>
  <si>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</si>
  <si>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</si>
  <si>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</si>
  <si>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</si>
  <si>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</si>
  <si>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</si>
  <si>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</si>
  <si>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</si>
  <si>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</si>
  <si>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</si>
  <si>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</si>
  <si>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</si>
  <si>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</si>
  <si>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</si>
  <si>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</si>
  <si>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</si>
  <si>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</si>
  <si>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</si>
  <si>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</si>
  <si>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</si>
  <si>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</si>
  <si>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</si>
  <si>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</si>
  <si>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</si>
  <si>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</si>
  <si>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</si>
  <si>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</si>
  <si>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</si>
  <si>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</si>
  <si>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</si>
  <si>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</si>
  <si>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</si>
  <si>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</si>
  <si>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</si>
  <si>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</si>
  <si>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</si>
  <si>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</si>
  <si>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</si>
  <si>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</si>
  <si>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</si>
  <si>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</si>
  <si>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</si>
  <si>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</si>
  <si>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</si>
  <si>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</si>
  <si>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</si>
  <si>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</si>
  <si>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</si>
  <si>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</si>
  <si>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</si>
  <si>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</si>
  <si>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</si>
  <si>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</si>
  <si>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</si>
  <si>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</si>
  <si>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</si>
  <si>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</si>
  <si>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</si>
  <si>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</si>
  <si>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</si>
  <si>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</si>
  <si>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</si>
  <si>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</si>
  <si>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</si>
  <si>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</si>
  <si>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</si>
  <si>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</si>
  <si>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</si>
  <si>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</si>
  <si>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</si>
  <si>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</si>
  <si>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</si>
  <si>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</si>
  <si>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</si>
  <si>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</si>
  <si>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</si>
  <si>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</si>
  <si>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</si>
  <si>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</si>
  <si>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</si>
  <si>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</si>
  <si>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</si>
  <si>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</si>
  <si>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</si>
  <si>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</si>
  <si>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</si>
  <si>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</si>
  <si>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</si>
  <si>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</si>
  <si>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</si>
  <si>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</si>
  <si>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</si>
  <si>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</si>
  <si>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</si>
  <si>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</si>
  <si>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</si>
  <si>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</si>
  <si>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</si>
  <si>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</si>
  <si>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</si>
  <si>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</si>
  <si>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</si>
  <si>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</si>
  <si>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</si>
  <si>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</si>
  <si>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</si>
  <si>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</si>
  <si>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</si>
  <si>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</si>
  <si>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</si>
  <si>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</si>
  <si>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</si>
  <si>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</si>
  <si>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</si>
  <si>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</si>
  <si>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</si>
  <si>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</si>
  <si>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</si>
  <si>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</si>
  <si>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</si>
  <si>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</si>
  <si>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</si>
  <si>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</si>
  <si>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</si>
  <si>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</si>
  <si>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</si>
  <si>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</si>
  <si>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</si>
  <si>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</si>
  <si>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</si>
  <si>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</si>
  <si>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</si>
  <si>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</si>
  <si>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</si>
  <si>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</si>
  <si>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</si>
  <si>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</si>
  <si>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</si>
  <si>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</si>
  <si>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</si>
  <si>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</si>
  <si>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</si>
  <si>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</si>
  <si>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</si>
  <si>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</si>
  <si>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</si>
  <si>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</si>
  <si>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</si>
  <si>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</si>
  <si>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</si>
  <si>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</si>
  <si>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</si>
  <si>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</si>
  <si>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</si>
  <si>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</si>
  <si>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</si>
  <si>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</si>
  <si>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</si>
  <si>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</si>
  <si>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</si>
  <si>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</si>
  <si>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</si>
  <si>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</si>
  <si>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</si>
  <si>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</si>
  <si>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</si>
  <si>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</si>
  <si>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</si>
  <si>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</si>
  <si>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</si>
  <si>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</si>
  <si>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</si>
  <si>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</si>
  <si>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</si>
  <si>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</si>
  <si>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</si>
  <si>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</si>
  <si>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</si>
  <si>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</si>
  <si>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</si>
  <si>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</si>
  <si>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</si>
  <si>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</si>
  <si>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</si>
  <si>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</si>
  <si>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</si>
  <si>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</si>
  <si>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</si>
  <si>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</si>
  <si>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</si>
  <si>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</si>
  <si>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</si>
  <si>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</si>
  <si>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</si>
  <si>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</si>
  <si>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</si>
  <si>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</si>
  <si>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</si>
  <si>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</si>
  <si>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</si>
  <si>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</si>
  <si>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</si>
  <si>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</si>
  <si>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</si>
  <si>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</si>
  <si>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</si>
  <si>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</si>
  <si>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</si>
  <si>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</si>
  <si>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</si>
  <si>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</si>
  <si>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</si>
  <si>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</si>
  <si>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</si>
  <si>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</si>
  <si>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</si>
  <si>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</si>
  <si>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</si>
  <si>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</si>
  <si>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</si>
  <si>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</si>
  <si>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</si>
  <si>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</si>
  <si>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</si>
  <si>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</si>
  <si>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</si>
  <si>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</si>
  <si>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</si>
  <si>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</si>
  <si>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</si>
  <si>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</si>
  <si>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</si>
  <si>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</si>
  <si>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</si>
  <si>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</si>
  <si>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</si>
  <si>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</si>
  <si>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</si>
  <si>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</si>
  <si>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</si>
  <si>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</si>
  <si>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</si>
  <si>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</si>
  <si>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</si>
  <si>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</si>
  <si>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</si>
  <si>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</si>
  <si>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</si>
  <si>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</si>
  <si>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</si>
  <si>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</si>
  <si>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</si>
  <si>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</si>
  <si>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</si>
  <si>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</si>
  <si>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</si>
  <si>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</si>
  <si>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</si>
  <si>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</si>
  <si>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</si>
  <si>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</si>
  <si>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</si>
  <si>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</si>
  <si>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</si>
  <si>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</si>
  <si>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</si>
  <si>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</si>
  <si>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</si>
  <si>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</si>
  <si>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</si>
  <si>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</si>
  <si>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</si>
  <si>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</si>
  <si>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</si>
  <si>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</si>
  <si>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</si>
  <si>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</si>
  <si>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</si>
  <si>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</si>
  <si>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</si>
  <si>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</si>
  <si>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</si>
  <si>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</si>
  <si>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</si>
  <si>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</si>
  <si>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</si>
  <si>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</si>
  <si>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</si>
  <si>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</si>
  <si>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</si>
  <si>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</si>
  <si>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</si>
  <si>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</si>
  <si>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</si>
  <si>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</si>
  <si>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</si>
  <si>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</si>
  <si>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</si>
  <si>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</si>
  <si>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</si>
  <si>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</si>
  <si>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</si>
  <si>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</si>
  <si>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</si>
  <si>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</si>
  <si>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</si>
  <si>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</si>
  <si>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</si>
  <si>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</si>
  <si>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</si>
  <si>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</si>
  <si>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</si>
  <si>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</si>
  <si>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</si>
  <si>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</si>
  <si>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</si>
  <si>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</si>
  <si>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</si>
  <si>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</si>
  <si>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</si>
  <si>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</si>
  <si>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</si>
  <si>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</si>
  <si>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</si>
  <si>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</si>
  <si>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</si>
  <si>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</si>
  <si>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</si>
  <si>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</si>
  <si>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</si>
  <si>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</si>
  <si>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</si>
  <si>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</si>
  <si>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</si>
  <si>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</si>
  <si>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</si>
  <si>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</si>
  <si>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</si>
  <si>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</si>
  <si>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</si>
  <si>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</si>
  <si>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</si>
  <si>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</si>
  <si>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</si>
  <si>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</si>
  <si>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</si>
  <si>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</si>
  <si>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</si>
  <si>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</si>
  <si>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</si>
  <si>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</si>
  <si>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</si>
  <si>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</si>
  <si>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</si>
  <si>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</si>
  <si>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</si>
  <si>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</si>
  <si>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</si>
  <si>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</si>
  <si>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</si>
  <si>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</si>
  <si>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</si>
  <si>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</si>
  <si>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</si>
  <si>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</si>
  <si>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</si>
  <si>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</si>
  <si>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</si>
  <si>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</si>
  <si>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</si>
  <si>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</si>
  <si>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</si>
  <si>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</si>
  <si>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</si>
  <si>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</si>
  <si>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</si>
  <si>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</si>
  <si>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</si>
  <si>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</si>
  <si>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</si>
  <si>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</si>
  <si>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</si>
  <si>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</si>
  <si>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</si>
  <si>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</si>
  <si>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</si>
  <si>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</si>
  <si>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</si>
  <si>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</si>
  <si>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</si>
  <si>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</si>
  <si>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</si>
  <si>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</si>
  <si>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</si>
  <si>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</si>
  <si>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</si>
  <si>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</si>
  <si>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</si>
  <si>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</si>
  <si>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</si>
  <si>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</si>
  <si>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</si>
  <si>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</si>
  <si>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</si>
  <si>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</si>
  <si>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</si>
  <si>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</si>
  <si>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</si>
  <si>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</si>
  <si>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</si>
  <si>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</si>
  <si>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</si>
  <si>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</si>
  <si>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</si>
  <si>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</si>
  <si>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</si>
  <si>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</si>
  <si>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</si>
  <si>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</si>
  <si>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</si>
  <si>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</si>
  <si>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</si>
  <si>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</si>
  <si>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</si>
  <si>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</si>
  <si>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</si>
  <si>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</si>
  <si>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</si>
  <si>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</si>
  <si>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</si>
  <si>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</si>
  <si>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</si>
  <si>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</si>
  <si>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</si>
  <si>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</si>
  <si>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</si>
  <si>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</si>
  <si>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</si>
  <si>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</si>
  <si>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</si>
  <si>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</si>
  <si>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</si>
  <si>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</si>
  <si>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</si>
  <si>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</si>
  <si>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</si>
  <si>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</si>
  <si>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</si>
  <si>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</si>
  <si>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</si>
  <si>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</si>
  <si>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</si>
  <si>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</si>
  <si>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</si>
  <si>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</si>
  <si>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</si>
  <si>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</si>
  <si>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</si>
  <si>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</si>
  <si>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</si>
  <si>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</si>
  <si>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</si>
  <si>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</si>
  <si>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</si>
  <si>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</si>
  <si>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</si>
  <si>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</si>
  <si>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</si>
  <si>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</si>
  <si>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</si>
  <si>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</si>
  <si>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</si>
  <si>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</si>
  <si>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</si>
  <si>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</si>
  <si>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</si>
  <si>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</si>
  <si>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</si>
  <si>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</si>
  <si>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</si>
  <si>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</si>
  <si>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</si>
  <si>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</si>
  <si>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</si>
  <si>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</si>
  <si>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</si>
  <si>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</si>
  <si>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</si>
  <si>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</si>
  <si>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</si>
  <si>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</si>
  <si>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</si>
  <si>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</si>
  <si>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</si>
  <si>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</si>
  <si>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</si>
  <si>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</si>
  <si>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</si>
  <si>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</si>
  <si>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</si>
  <si>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</si>
  <si>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</si>
  <si>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</si>
  <si>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</si>
  <si>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</si>
  <si>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</si>
  <si>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</si>
  <si>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</si>
  <si>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</si>
  <si>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</si>
  <si>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</si>
  <si>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</si>
  <si>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</si>
  <si>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</si>
  <si>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</si>
  <si>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</si>
  <si>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</si>
  <si>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</si>
  <si>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</si>
  <si>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</si>
  <si>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</si>
  <si>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</si>
  <si>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</si>
  <si>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</si>
  <si>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</si>
  <si>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</si>
  <si>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</si>
  <si>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</si>
  <si>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</si>
  <si>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</si>
  <si>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</si>
  <si>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</si>
  <si>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</si>
  <si>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</si>
  <si>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</si>
  <si>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</si>
  <si>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</si>
  <si>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</si>
  <si>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</si>
  <si>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</si>
  <si>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</si>
  <si>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</si>
  <si>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</si>
  <si>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</si>
  <si>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</si>
  <si>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</si>
  <si>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</si>
  <si>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</si>
  <si>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</si>
  <si>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</si>
  <si>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</si>
  <si>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</si>
  <si>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</si>
  <si>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</si>
  <si>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</si>
  <si>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</si>
  <si>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</si>
  <si>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</si>
  <si>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</si>
  <si>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</si>
  <si>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</si>
  <si>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</si>
  <si>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</si>
  <si>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</si>
  <si>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</si>
  <si>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</si>
  <si>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</si>
  <si>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</si>
  <si>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</si>
  <si>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</si>
  <si>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</si>
  <si>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</si>
  <si>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</si>
  <si>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</si>
  <si>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</si>
  <si>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</si>
  <si>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</si>
  <si>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</si>
  <si>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</si>
  <si>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</si>
  <si>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</si>
  <si>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</si>
  <si>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</si>
  <si>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</si>
  <si>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</si>
  <si>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</si>
  <si>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</si>
  <si>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</si>
  <si>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</si>
  <si>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</si>
  <si>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</si>
  <si>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</si>
  <si>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</si>
  <si>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</si>
  <si>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</si>
  <si>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</si>
  <si>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</si>
  <si>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</si>
  <si>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</si>
  <si>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</si>
  <si>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</si>
  <si>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</si>
  <si>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</si>
  <si>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</si>
  <si>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</si>
  <si>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</si>
  <si>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</si>
  <si>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</si>
  <si>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</si>
  <si>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</si>
  <si>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</si>
  <si>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</si>
  <si>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</si>
  <si>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</si>
  <si>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</si>
  <si>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</si>
  <si>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</si>
  <si>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</si>
  <si>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</si>
  <si>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</si>
  <si>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</si>
  <si>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</si>
  <si>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</si>
  <si>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</si>
  <si>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</si>
  <si>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</si>
  <si>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</si>
  <si>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</si>
  <si>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</si>
  <si>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</si>
  <si>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</si>
  <si>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</si>
  <si>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</si>
  <si>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</si>
  <si>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</si>
  <si>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</si>
  <si>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</si>
  <si>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</si>
  <si>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</si>
  <si>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</si>
  <si>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</si>
  <si>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</si>
  <si>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</si>
  <si>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</si>
  <si>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</si>
  <si>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</si>
  <si>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</si>
  <si>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</si>
  <si>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</si>
  <si>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</si>
  <si>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</si>
  <si>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</si>
  <si>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</si>
  <si>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</si>
  <si>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</si>
  <si>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</si>
  <si>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</si>
  <si>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</si>
  <si>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</si>
  <si>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</si>
  <si>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</si>
  <si>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</si>
  <si>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</si>
  <si>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</si>
  <si>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</si>
  <si>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</si>
  <si>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</si>
  <si>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</si>
  <si>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</si>
  <si>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</si>
  <si>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</si>
  <si>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</si>
  <si>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</si>
  <si>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</si>
  <si>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</si>
  <si>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</si>
  <si>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</si>
  <si>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</si>
  <si>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</si>
  <si>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</si>
  <si>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</si>
  <si>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</si>
  <si>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</si>
  <si>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</si>
  <si>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</si>
  <si>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</si>
  <si>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</si>
  <si>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</si>
  <si>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</si>
  <si>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</si>
  <si>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</si>
  <si>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</si>
  <si>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</si>
  <si>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</si>
  <si>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</si>
  <si>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</si>
  <si>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</si>
  <si>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</si>
  <si>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</si>
  <si>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</si>
  <si>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</si>
  <si>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</si>
  <si>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</si>
  <si>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</si>
  <si>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</si>
  <si>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</si>
  <si>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</si>
  <si>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</si>
  <si>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</si>
  <si>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</si>
  <si>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</si>
  <si>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</si>
  <si>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</si>
  <si>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</si>
  <si>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</si>
  <si>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</si>
  <si>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</si>
  <si>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</si>
  <si>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</si>
  <si>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</si>
  <si>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</si>
  <si>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</si>
  <si>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</si>
  <si>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</si>
  <si>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</si>
  <si>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</si>
  <si>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</si>
  <si>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</si>
  <si>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</si>
  <si>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</si>
  <si>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</si>
  <si>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</si>
  <si>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</si>
  <si>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</si>
  <si>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</si>
  <si>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</si>
  <si>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</si>
  <si>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</si>
  <si>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</si>
  <si>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</si>
  <si>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</si>
  <si>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</si>
  <si>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</si>
  <si>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</si>
  <si>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</si>
  <si>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</si>
  <si>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</si>
  <si>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</si>
  <si>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</si>
  <si>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</si>
  <si>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</si>
  <si>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</si>
  <si>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</si>
  <si>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</si>
  <si>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</si>
  <si>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</si>
  <si>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</si>
  <si>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</si>
  <si>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</si>
  <si>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</si>
  <si>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</si>
  <si>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</si>
  <si>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</si>
  <si>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</si>
  <si>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</si>
  <si>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</si>
  <si>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</si>
  <si>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</si>
  <si>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</si>
  <si>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</si>
  <si>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</si>
  <si>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</si>
  <si>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</si>
  <si>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</si>
  <si>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</si>
  <si>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</si>
  <si>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</si>
  <si>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</si>
  <si>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</si>
  <si>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</si>
  <si>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</si>
  <si>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</si>
  <si>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</si>
  <si>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</si>
  <si>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</si>
  <si>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</si>
  <si>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</si>
  <si>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</si>
  <si>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</si>
  <si>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</si>
  <si>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</si>
  <si>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</si>
  <si>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</si>
  <si>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</si>
  <si>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</si>
  <si>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</si>
  <si>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</si>
  <si>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</si>
  <si>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</si>
  <si>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</si>
  <si>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</si>
  <si>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</si>
  <si>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</si>
  <si>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</si>
  <si>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</si>
  <si>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</si>
  <si>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</si>
  <si>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</si>
  <si>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</si>
  <si>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</si>
  <si>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</si>
  <si>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</si>
  <si>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</si>
  <si>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</si>
  <si>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</si>
  <si>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</si>
  <si>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</si>
  <si>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</si>
  <si>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</si>
  <si>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</si>
  <si>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</si>
  <si>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</si>
  <si>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</si>
  <si>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</si>
  <si>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</si>
  <si>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</si>
  <si>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</si>
  <si>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</si>
  <si>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</si>
  <si>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</si>
  <si>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</si>
  <si>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</si>
  <si>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</si>
  <si>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</si>
  <si>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</si>
  <si>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</si>
  <si>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</si>
  <si>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</si>
  <si>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</si>
  <si>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</si>
  <si>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</si>
  <si>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</si>
  <si>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</si>
  <si>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</si>
  <si>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</si>
  <si>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</si>
  <si>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</si>
  <si>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</si>
  <si>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</si>
  <si>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</si>
  <si>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</si>
  <si>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</si>
  <si>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</si>
  <si>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</si>
  <si>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</si>
  <si>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</si>
  <si>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</si>
  <si>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</si>
  <si>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</si>
  <si>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</si>
  <si>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</si>
  <si>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</si>
  <si>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</si>
  <si>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</si>
  <si>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</si>
  <si>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</si>
  <si>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</si>
  <si>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</si>
  <si>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</si>
  <si>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</si>
  <si>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</si>
  <si>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</si>
  <si>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</si>
  <si>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</si>
  <si>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</si>
  <si>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</si>
  <si>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</si>
  <si>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</si>
  <si>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</si>
  <si>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</si>
  <si>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</si>
  <si>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</si>
  <si>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</si>
  <si>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</si>
  <si>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</si>
  <si>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</si>
  <si>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</si>
  <si>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</si>
  <si>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</si>
  <si>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</si>
  <si>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</si>
  <si>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</si>
  <si>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</si>
  <si>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</si>
  <si>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</si>
  <si>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</si>
  <si>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</si>
  <si>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</si>
  <si>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</si>
  <si>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</si>
  <si>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</si>
  <si>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</si>
  <si>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</si>
  <si>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</si>
  <si>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</si>
  <si>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</si>
  <si>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</si>
  <si>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</si>
  <si>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</si>
  <si>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</si>
  <si>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</si>
  <si>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</si>
  <si>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</si>
  <si>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</si>
  <si>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</si>
  <si>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</si>
  <si>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</si>
  <si>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</si>
  <si>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</si>
  <si>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</si>
  <si>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</si>
  <si>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</si>
  <si>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</si>
  <si>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</si>
  <si>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</si>
  <si>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</si>
  <si>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</si>
  <si>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</si>
  <si>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</si>
  <si>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</si>
  <si>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</si>
  <si>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</si>
  <si>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</si>
  <si>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</si>
  <si>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</si>
  <si>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</si>
  <si>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</si>
  <si>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</si>
  <si>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</si>
  <si>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</si>
  <si>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</si>
  <si>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</si>
  <si>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</si>
  <si>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</si>
  <si>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</si>
  <si>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</si>
  <si>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</si>
  <si>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</si>
  <si>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</si>
  <si>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</si>
  <si>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</si>
  <si>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</si>
  <si>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</si>
  <si>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</si>
  <si>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</si>
  <si>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</si>
  <si>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</si>
  <si>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</si>
  <si>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</si>
  <si>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</si>
  <si>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</si>
  <si>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</si>
  <si>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</si>
  <si>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</si>
  <si>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</si>
  <si>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</si>
  <si>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</si>
  <si>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</si>
  <si>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</si>
  <si>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</si>
  <si>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</si>
  <si>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</si>
  <si>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</si>
  <si>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</si>
  <si>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</si>
  <si>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</si>
  <si>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</si>
  <si>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</si>
  <si>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</si>
  <si>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</si>
  <si>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</si>
  <si>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</si>
  <si>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</si>
  <si>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</si>
  <si>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</si>
  <si>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</si>
  <si>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</si>
  <si>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</si>
  <si>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</si>
  <si>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</si>
  <si>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</si>
  <si>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</si>
  <si>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</si>
  <si>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</si>
  <si>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</si>
  <si>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</si>
  <si>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</si>
  <si>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</si>
  <si>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</si>
  <si>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</si>
  <si>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</si>
  <si>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</si>
  <si>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</si>
  <si>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</si>
  <si>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</si>
  <si>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</si>
  <si>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</si>
  <si>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</si>
  <si>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</si>
  <si>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</si>
  <si>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</si>
  <si>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</si>
  <si>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</si>
  <si>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</si>
  <si>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</si>
  <si>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</si>
  <si>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</si>
  <si>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</si>
  <si>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</si>
  <si>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</si>
  <si>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</si>
  <si>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</si>
  <si>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</si>
  <si>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</si>
  <si>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</si>
  <si>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</si>
  <si>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</si>
  <si>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</si>
  <si>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</si>
  <si>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</si>
  <si>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</si>
  <si>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</si>
  <si>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</si>
  <si>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</si>
  <si>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</si>
  <si>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</si>
  <si>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</si>
  <si>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</si>
  <si>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</si>
  <si>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</si>
  <si>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</si>
  <si>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</si>
  <si>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</si>
  <si>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</si>
  <si>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</si>
  <si>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</si>
  <si>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</si>
  <si>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</si>
  <si>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</si>
  <si>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</si>
  <si>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</si>
  <si>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</si>
  <si>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</si>
  <si>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</si>
  <si>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</si>
  <si>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</si>
  <si>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</si>
  <si>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</si>
  <si>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</si>
  <si>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</si>
  <si>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</si>
  <si>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</si>
  <si>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</si>
  <si>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</si>
  <si>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</si>
  <si>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</si>
  <si>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</si>
  <si>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</si>
  <si>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</si>
  <si>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</si>
  <si>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</si>
  <si>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</si>
  <si>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</si>
  <si>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</si>
  <si>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</si>
  <si>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</si>
  <si>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</si>
  <si>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</si>
  <si>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</si>
  <si>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</si>
  <si>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</si>
  <si>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</si>
  <si>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</si>
  <si>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</si>
  <si>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</si>
  <si>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</si>
  <si>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</si>
  <si>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</si>
  <si>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</si>
  <si>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</si>
  <si>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</si>
  <si>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</si>
  <si>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</si>
  <si>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</si>
  <si>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</si>
  <si>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</si>
  <si>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</si>
  <si>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</si>
  <si>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</si>
  <si>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</si>
  <si>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</si>
  <si>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</si>
  <si>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</si>
  <si>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</si>
  <si>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</si>
  <si>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</si>
  <si>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</si>
  <si>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</si>
  <si>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</si>
  <si>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</si>
  <si>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</si>
  <si>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</si>
  <si>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</si>
  <si>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</si>
  <si>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</si>
  <si>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</si>
  <si>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</si>
  <si>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</si>
  <si>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</si>
  <si>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</si>
  <si>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</si>
  <si>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</si>
  <si>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</si>
  <si>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</si>
  <si>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</si>
  <si>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</si>
  <si>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</si>
  <si>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</si>
  <si>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</si>
  <si>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</si>
  <si>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</si>
  <si>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</si>
  <si>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</si>
  <si>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</si>
  <si>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</si>
  <si>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</si>
  <si>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</si>
  <si>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</si>
  <si>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</si>
  <si>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</si>
  <si>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</si>
  <si>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</si>
  <si>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</si>
  <si>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</si>
  <si>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</si>
  <si>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</si>
  <si>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</si>
  <si>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</si>
  <si>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</si>
  <si>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</si>
  <si>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</si>
  <si>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</si>
  <si>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</si>
  <si>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</si>
  <si>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</si>
  <si>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</si>
  <si>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</si>
  <si>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</si>
  <si>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</si>
  <si>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</si>
  <si>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</si>
  <si>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</si>
  <si>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</si>
  <si>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</si>
  <si>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</si>
  <si>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</si>
  <si>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</si>
  <si>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</si>
  <si>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</si>
  <si>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</si>
  <si>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</si>
  <si>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</si>
  <si>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</si>
  <si>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</si>
  <si>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</si>
  <si>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</si>
  <si>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</si>
  <si>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</si>
  <si>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</si>
  <si>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</si>
  <si>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</si>
  <si>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</si>
  <si>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</si>
  <si>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</si>
  <si>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</si>
  <si>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</si>
  <si>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</si>
  <si>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</si>
  <si>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</si>
  <si>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</si>
  <si>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</si>
  <si>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</si>
  <si>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</si>
  <si>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</si>
  <si>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</si>
  <si>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</si>
  <si>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</si>
  <si>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</si>
  <si>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</si>
  <si>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</si>
  <si>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</si>
  <si>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</si>
  <si>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</si>
  <si>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</si>
  <si>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</si>
  <si>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</si>
  <si>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</si>
  <si>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</si>
  <si>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</si>
  <si>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</si>
  <si>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</si>
  <si>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</si>
  <si>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</si>
  <si>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</si>
  <si>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</si>
  <si>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</si>
  <si>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</si>
  <si>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</si>
  <si>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</si>
  <si>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</si>
  <si>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</si>
  <si>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</si>
  <si>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</si>
  <si>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</si>
  <si>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</si>
  <si>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</si>
  <si>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</si>
  <si>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</si>
  <si>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</si>
  <si>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</si>
  <si>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</si>
  <si>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</si>
  <si>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</si>
  <si>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</si>
  <si>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</si>
  <si>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</si>
  <si>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</si>
  <si>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</si>
  <si>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</si>
  <si>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</si>
  <si>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</si>
  <si>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</si>
  <si>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</si>
  <si>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</si>
  <si>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</si>
  <si>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</si>
  <si>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</si>
  <si>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</si>
  <si>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</si>
  <si>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</si>
  <si>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</si>
  <si>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</si>
  <si>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</si>
  <si>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</si>
  <si>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</si>
  <si>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</si>
  <si>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</si>
  <si>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</si>
  <si>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</si>
  <si>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</si>
  <si>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</si>
  <si>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</si>
  <si>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</si>
  <si>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</si>
  <si>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</si>
  <si>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</si>
  <si>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</si>
  <si>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</si>
  <si>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</si>
  <si>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</si>
  <si>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</si>
  <si>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</si>
  <si>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</si>
  <si>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</si>
  <si>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</si>
  <si>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</si>
  <si>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</si>
  <si>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</si>
  <si>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</si>
  <si>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</si>
  <si>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</si>
  <si>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</si>
  <si>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</si>
  <si>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</si>
  <si>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</si>
  <si>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</si>
  <si>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</si>
  <si>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</si>
  <si>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</si>
  <si>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</si>
  <si>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</si>
  <si>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</si>
  <si>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</si>
  <si>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</si>
  <si>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</si>
  <si>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</si>
  <si>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</si>
  <si>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</si>
  <si>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</si>
  <si>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</si>
  <si>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</si>
  <si>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</si>
  <si>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</si>
  <si>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</si>
  <si>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</si>
  <si>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</si>
  <si>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</si>
  <si>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</si>
  <si>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</si>
  <si>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</si>
  <si>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</si>
  <si>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</si>
  <si>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</si>
  <si>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</si>
  <si>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</si>
  <si>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</si>
  <si>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</si>
  <si>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</si>
  <si>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</si>
  <si>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</si>
  <si>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</si>
  <si>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</si>
  <si>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</si>
  <si>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</si>
  <si>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</si>
  <si>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</si>
  <si>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</si>
  <si>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</si>
  <si>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</si>
  <si>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</si>
  <si>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</si>
  <si>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</si>
  <si>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</si>
  <si>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</si>
  <si>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</si>
  <si>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</si>
  <si>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</si>
  <si>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</si>
  <si>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</si>
  <si>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</si>
  <si>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</si>
  <si>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</si>
  <si>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</si>
  <si>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</si>
  <si>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</si>
  <si>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</si>
  <si>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</si>
  <si>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</si>
  <si>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</si>
  <si>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</si>
  <si>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</si>
  <si>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</si>
  <si>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</si>
  <si>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</si>
  <si>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</si>
  <si>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</si>
  <si>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</si>
  <si>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</si>
  <si>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</si>
  <si>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</si>
  <si>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</si>
  <si>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</si>
  <si>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</si>
  <si>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</si>
  <si>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</si>
  <si>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</si>
  <si>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</si>
  <si>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</si>
  <si>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</si>
  <si>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</si>
  <si>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</si>
  <si>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</si>
  <si>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</si>
  <si>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</si>
  <si>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</si>
  <si>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</si>
  <si>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</si>
  <si>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</si>
  <si>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</si>
  <si>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</si>
  <si>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</si>
  <si>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</si>
  <si>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</si>
  <si>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</si>
  <si>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</si>
  <si>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</si>
  <si>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</si>
  <si>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</si>
  <si>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</si>
  <si>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</si>
  <si>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</si>
  <si>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</si>
  <si>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</si>
  <si>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</si>
  <si>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</si>
  <si>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</si>
  <si>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</si>
  <si>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</si>
  <si>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</si>
  <si>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</si>
  <si>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</si>
  <si>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</si>
  <si>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</si>
  <si>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</si>
  <si>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</si>
  <si>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</si>
  <si>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</si>
  <si>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</si>
  <si>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</si>
  <si>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</si>
  <si>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</si>
  <si>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</si>
  <si>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</si>
  <si>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</si>
  <si>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</si>
  <si>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</si>
  <si>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</si>
  <si>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</si>
  <si>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</si>
  <si>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</si>
  <si>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</si>
  <si>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</si>
  <si>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</si>
  <si>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</si>
  <si>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</si>
  <si>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</si>
  <si>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</si>
  <si>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</si>
  <si>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</si>
  <si>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</si>
  <si>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</si>
  <si>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</si>
  <si>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</si>
  <si>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</si>
  <si>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</si>
  <si>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</si>
  <si>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</si>
  <si>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</si>
  <si>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</si>
  <si>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</si>
  <si>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</si>
  <si>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</si>
  <si>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</si>
  <si>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</si>
  <si>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</si>
  <si>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</si>
  <si>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</si>
  <si>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</si>
  <si>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</si>
  <si>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</si>
  <si>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</si>
  <si>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</si>
  <si>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</si>
  <si>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</si>
  <si>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</si>
  <si>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</si>
  <si>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</si>
  <si>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</si>
  <si>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</si>
  <si>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</si>
  <si>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</si>
  <si>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</si>
  <si>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</si>
  <si>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</si>
  <si>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</si>
  <si>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</si>
  <si>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</si>
  <si>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</si>
  <si>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</si>
  <si>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</si>
  <si>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</si>
  <si>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</si>
  <si>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</si>
  <si>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</si>
  <si>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</si>
  <si>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</si>
  <si>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</si>
  <si>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</si>
  <si>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</si>
  <si>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</si>
  <si>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</si>
  <si>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</si>
  <si>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</si>
  <si>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</si>
  <si>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</si>
  <si>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</si>
  <si>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</si>
  <si>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</si>
  <si>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</si>
  <si>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</si>
  <si>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</si>
  <si>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</si>
  <si>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</si>
  <si>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</si>
  <si>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</si>
  <si>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</si>
  <si>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</si>
  <si>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</si>
  <si>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</si>
  <si>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</si>
  <si>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</si>
  <si>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</si>
  <si>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</si>
  <si>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</si>
  <si>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</si>
  <si>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</si>
  <si>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</si>
  <si>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</si>
  <si>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</si>
  <si>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</si>
  <si>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</si>
  <si>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</si>
  <si>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</si>
  <si>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</si>
  <si>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</si>
  <si>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</si>
  <si>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</si>
  <si>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</si>
  <si>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</si>
  <si>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</si>
  <si>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</si>
  <si>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</si>
  <si>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</si>
  <si>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</si>
  <si>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</si>
  <si>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</si>
  <si>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</si>
  <si>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</si>
  <si>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</si>
  <si>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</si>
  <si>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</si>
  <si>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</si>
  <si>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</si>
  <si>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</si>
  <si>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</si>
  <si>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</si>
  <si>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</si>
  <si>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</si>
  <si>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</si>
  <si>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</si>
  <si>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</si>
  <si>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</si>
  <si>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</si>
  <si>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</si>
  <si>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</si>
  <si>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</si>
  <si>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</si>
  <si>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</si>
  <si>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</si>
  <si>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</si>
  <si>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</si>
  <si>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</si>
  <si>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</si>
  <si>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</si>
  <si>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</si>
  <si>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</si>
  <si>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</si>
  <si>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</si>
  <si>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</si>
  <si>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</si>
  <si>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</si>
  <si>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</si>
  <si>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</si>
  <si>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</si>
  <si>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</si>
  <si>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</si>
  <si>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</si>
  <si>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</si>
  <si>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</si>
  <si>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</si>
  <si>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</si>
  <si>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</si>
  <si>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</si>
  <si>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</si>
  <si>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</si>
  <si>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</si>
  <si>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</si>
  <si>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</si>
  <si>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</si>
  <si>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</si>
  <si>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</si>
  <si>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</si>
  <si>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</si>
  <si>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</si>
  <si>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</si>
  <si>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</si>
  <si>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</si>
  <si>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</si>
  <si>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</si>
  <si>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</si>
  <si>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</si>
  <si>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</si>
  <si>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</si>
  <si>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</si>
  <si>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</si>
  <si>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</si>
  <si>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</si>
  <si>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</si>
  <si>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</si>
  <si>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</si>
  <si>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</si>
  <si>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</si>
  <si>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</si>
  <si>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</si>
  <si>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</si>
  <si>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</si>
  <si>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</si>
  <si>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</si>
  <si>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</si>
  <si>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</si>
  <si>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</si>
  <si>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</si>
  <si>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</si>
  <si>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</si>
  <si>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</si>
  <si>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</si>
  <si>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</si>
  <si>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</si>
  <si>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</si>
  <si>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</si>
  <si>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</si>
  <si>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</si>
  <si>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</si>
  <si>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</si>
  <si>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</si>
  <si>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</si>
  <si>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</si>
  <si>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</si>
  <si>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</si>
  <si>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</si>
  <si>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</si>
  <si>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</si>
  <si>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</si>
  <si>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</si>
  <si>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</si>
  <si>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</si>
  <si>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</si>
  <si>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</si>
  <si>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</si>
  <si>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</si>
  <si>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</si>
  <si>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</si>
  <si>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</si>
  <si>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</si>
  <si>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</si>
  <si>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</si>
  <si>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</si>
  <si>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</si>
  <si>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</si>
  <si>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</si>
  <si>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</si>
  <si>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</si>
  <si>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</si>
  <si>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</si>
  <si>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</si>
  <si>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</si>
  <si>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</si>
  <si>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</si>
  <si>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</si>
  <si>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</si>
  <si>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</si>
  <si>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</si>
  <si>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</si>
  <si>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</si>
  <si>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</si>
  <si>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</si>
  <si>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</si>
  <si>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</si>
  <si>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</si>
  <si>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</si>
  <si>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</si>
  <si>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</si>
  <si>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</si>
  <si>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</si>
  <si>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</si>
  <si>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</si>
  <si>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</si>
  <si>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</si>
  <si>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</si>
  <si>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</si>
  <si>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</si>
  <si>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</si>
  <si>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</si>
  <si>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</si>
  <si>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</si>
  <si>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</si>
  <si>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</si>
  <si>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</si>
  <si>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</si>
  <si>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</si>
  <si>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</si>
  <si>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</si>
  <si>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</si>
  <si>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</si>
  <si>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</si>
  <si>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</si>
  <si>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</si>
  <si>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</si>
  <si>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</si>
  <si>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</si>
  <si>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</si>
  <si>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</si>
  <si>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</si>
  <si>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</si>
  <si>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</si>
  <si>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</si>
  <si>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</si>
  <si>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</si>
  <si>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</si>
  <si>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</si>
  <si>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</si>
  <si>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</si>
  <si>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</si>
  <si>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</si>
  <si>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</si>
  <si>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</si>
  <si>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</si>
  <si>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</si>
  <si>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</si>
  <si>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</si>
  <si>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</si>
  <si>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</si>
  <si>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</si>
  <si>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</si>
  <si>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</si>
  <si>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</si>
  <si>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</si>
  <si>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</si>
  <si>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</si>
  <si>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</si>
  <si>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</si>
  <si>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</si>
  <si>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</si>
  <si>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</si>
  <si>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</si>
  <si>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</si>
  <si>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</si>
  <si>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</si>
  <si>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</si>
  <si>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</si>
  <si>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</si>
  <si>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</si>
  <si>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</si>
  <si>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</si>
  <si>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</si>
  <si>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</si>
  <si>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</si>
  <si>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</si>
  <si>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</si>
  <si>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</si>
  <si>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</si>
  <si>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</si>
  <si>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</si>
  <si>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</si>
  <si>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</si>
  <si>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</si>
  <si>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</si>
  <si>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</si>
  <si>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</si>
  <si>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</si>
  <si>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</si>
  <si>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</si>
  <si>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</si>
  <si>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</si>
  <si>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</si>
  <si>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</si>
  <si>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</si>
  <si>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</si>
  <si>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</si>
  <si>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</si>
  <si>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</si>
  <si>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</si>
  <si>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</si>
  <si>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</si>
  <si>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</si>
  <si>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</si>
  <si>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</si>
  <si>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</si>
  <si>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</si>
  <si>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</si>
  <si>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</si>
  <si>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</si>
  <si>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</si>
  <si>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</si>
  <si>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</si>
  <si>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</si>
  <si>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</si>
  <si>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</si>
  <si>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</si>
  <si>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</si>
  <si>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</si>
  <si>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</si>
  <si>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</si>
  <si>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</si>
  <si>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</si>
  <si>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</si>
  <si>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</si>
  <si>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</si>
  <si>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</si>
  <si>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</si>
  <si>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</si>
  <si>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</si>
  <si>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</si>
  <si>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</si>
  <si>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</si>
  <si>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</si>
  <si>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</si>
  <si>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</si>
  <si>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</si>
  <si>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</si>
  <si>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</si>
  <si>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</si>
  <si>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</si>
  <si>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</si>
  <si>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</si>
  <si>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</si>
  <si>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</si>
  <si>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</si>
  <si>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</si>
  <si>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</si>
  <si>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</si>
  <si>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</si>
  <si>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</si>
  <si>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</si>
  <si>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</si>
  <si>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</si>
  <si>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</si>
  <si>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</si>
  <si>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</si>
  <si>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</si>
  <si>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</si>
  <si>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</si>
  <si>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</si>
  <si>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</si>
  <si>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</si>
  <si>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</si>
  <si>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</si>
  <si>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</si>
  <si>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</si>
  <si>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</si>
  <si>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</si>
  <si>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</si>
  <si>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</si>
  <si>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</si>
  <si>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</si>
  <si>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</si>
  <si>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</si>
  <si>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</si>
  <si>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</si>
  <si>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</si>
  <si>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</si>
  <si>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</si>
  <si>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</si>
  <si>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</si>
  <si>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</si>
  <si>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</si>
  <si>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</si>
  <si>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</si>
  <si>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</si>
  <si>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</si>
  <si>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</si>
  <si>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</si>
  <si>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</si>
  <si>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</si>
  <si>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</si>
  <si>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</si>
  <si>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</si>
  <si>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</si>
  <si>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</si>
  <si>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</si>
  <si>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</si>
  <si>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</si>
  <si>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</si>
  <si>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</si>
  <si>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</si>
  <si>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</si>
  <si>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</si>
  <si>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</si>
  <si>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</si>
  <si>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</si>
  <si>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</si>
  <si>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</si>
  <si>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</si>
  <si>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</si>
  <si>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</si>
  <si>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</si>
  <si>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</si>
  <si>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</si>
  <si>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</si>
  <si>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</si>
  <si>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</si>
  <si>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</si>
  <si>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</si>
  <si>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</si>
  <si>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</si>
  <si>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</si>
  <si>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</si>
  <si>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</si>
  <si>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</si>
  <si>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</si>
  <si>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</si>
  <si>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</si>
  <si>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</si>
  <si>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</si>
  <si>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</si>
  <si>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</si>
  <si>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</si>
  <si>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</si>
  <si>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</si>
  <si>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</si>
  <si>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</si>
  <si>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</si>
  <si>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</si>
  <si>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</si>
  <si>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</si>
  <si>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</si>
  <si>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</si>
  <si>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</si>
  <si>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</si>
  <si>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</si>
  <si>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</si>
  <si>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</si>
  <si>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</si>
  <si>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</si>
  <si>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</si>
  <si>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</si>
  <si>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</si>
  <si>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</si>
  <si>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</si>
  <si>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</si>
  <si>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</si>
  <si>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</si>
  <si>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</si>
  <si>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</si>
  <si>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</si>
  <si>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</si>
  <si>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</si>
  <si>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</si>
  <si>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</si>
  <si>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</si>
  <si>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</si>
  <si>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</si>
  <si>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</si>
  <si>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</si>
  <si>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</si>
  <si>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</si>
  <si>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</si>
  <si>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</si>
  <si>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</si>
  <si>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</si>
  <si>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</si>
  <si>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</si>
  <si>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</si>
  <si>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</si>
  <si>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</si>
  <si>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</si>
  <si>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</si>
  <si>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</si>
  <si>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</si>
  <si>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</si>
  <si>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</si>
  <si>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</si>
  <si>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</si>
  <si>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</si>
  <si>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</si>
  <si>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</si>
  <si>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</si>
  <si>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</si>
  <si>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</si>
  <si>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</si>
  <si>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</si>
  <si>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</si>
  <si>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</si>
  <si>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</si>
  <si>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</si>
  <si>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</si>
  <si>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</si>
  <si>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</si>
  <si>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</si>
  <si>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</si>
  <si>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</si>
  <si>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</si>
  <si>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</si>
  <si>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</si>
  <si>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</si>
  <si>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</si>
  <si>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</si>
  <si>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</si>
  <si>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</si>
  <si>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</si>
  <si>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</si>
  <si>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</si>
  <si>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</si>
  <si>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</si>
  <si>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</si>
  <si>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</si>
  <si>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</si>
  <si>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</si>
  <si>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</si>
  <si>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</si>
  <si>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</si>
  <si>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</si>
  <si>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</si>
  <si>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</si>
  <si>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</si>
  <si>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</si>
  <si>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</si>
  <si>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</si>
  <si>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</si>
  <si>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</si>
  <si>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</si>
  <si>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</si>
  <si>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</si>
  <si>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</si>
  <si>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</si>
  <si>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</si>
  <si>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</si>
  <si>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</si>
  <si>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</si>
  <si>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</si>
  <si>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</si>
  <si>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</si>
  <si>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</si>
  <si>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</si>
  <si>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</si>
  <si>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</si>
  <si>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</si>
  <si>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</si>
  <si>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</si>
  <si>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</si>
  <si>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</si>
  <si>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</si>
  <si>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</si>
  <si>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</si>
  <si>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</si>
  <si>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</si>
  <si>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</si>
  <si>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</si>
  <si>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</si>
  <si>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</si>
  <si>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</si>
  <si>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</si>
  <si>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</si>
  <si>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</si>
  <si>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</si>
  <si>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</si>
  <si>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</si>
  <si>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</si>
  <si>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</si>
  <si>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</si>
  <si>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</si>
  <si>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</si>
  <si>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</si>
  <si>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</si>
  <si>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</si>
  <si>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</si>
  <si>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</si>
  <si>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</si>
  <si>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</si>
  <si>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</si>
  <si>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</si>
  <si>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</si>
  <si>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</si>
  <si>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</si>
  <si>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</si>
  <si>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</si>
  <si>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</si>
  <si>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</si>
  <si>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</si>
  <si>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</si>
  <si>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</si>
  <si>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</si>
  <si>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</si>
  <si>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</si>
  <si>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</si>
  <si>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</si>
  <si>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</si>
  <si>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</si>
  <si>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</si>
  <si>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</si>
  <si>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</si>
  <si>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</si>
  <si>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</si>
  <si>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</si>
  <si>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</si>
  <si>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</si>
  <si>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</si>
  <si>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</si>
  <si>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</si>
  <si>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</si>
  <si>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</si>
  <si>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</si>
  <si>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</si>
  <si>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</si>
  <si>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</si>
  <si>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</si>
  <si>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</si>
  <si>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</si>
  <si>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</si>
  <si>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</si>
  <si>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</si>
  <si>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</si>
  <si>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</si>
  <si>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</si>
  <si>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</si>
  <si>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</si>
  <si>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</si>
  <si>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</si>
  <si>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</si>
  <si>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</si>
  <si>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</si>
  <si>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</si>
  <si>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</si>
  <si>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</si>
  <si>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</si>
  <si>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</si>
  <si>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</si>
  <si>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</si>
  <si>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</si>
  <si>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</si>
  <si>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</si>
  <si>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</si>
  <si>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</si>
  <si>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</si>
  <si>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</si>
  <si>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</si>
  <si>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</si>
  <si>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</si>
  <si>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</si>
  <si>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</si>
  <si>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</si>
  <si>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</si>
  <si>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</si>
  <si>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</si>
  <si>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</si>
  <si>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</si>
  <si>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</si>
  <si>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</si>
  <si>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</si>
  <si>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</si>
  <si>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</si>
  <si>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</si>
  <si>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</si>
  <si>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</si>
  <si>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</si>
  <si>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</si>
  <si>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</si>
  <si>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</si>
  <si>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</si>
  <si>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</si>
  <si>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</si>
  <si>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</si>
  <si>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</si>
  <si>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</si>
  <si>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</si>
  <si>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</si>
  <si>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</si>
  <si>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</si>
  <si>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</si>
  <si>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</si>
  <si>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</si>
  <si>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</si>
  <si>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</si>
  <si>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</si>
  <si>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</si>
  <si>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</si>
  <si>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</si>
  <si>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</si>
  <si>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</si>
  <si>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</si>
  <si>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</si>
  <si>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</si>
  <si>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</si>
  <si>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</si>
  <si>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</si>
  <si>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</si>
  <si>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</si>
  <si>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</si>
  <si>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</si>
  <si>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</si>
  <si>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</si>
  <si>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</si>
  <si>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</si>
  <si>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</si>
  <si>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</si>
  <si>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</si>
  <si>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</si>
  <si>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</si>
  <si>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</si>
  <si>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</si>
  <si>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</si>
  <si>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</si>
  <si>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</si>
  <si>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</si>
  <si>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</si>
  <si>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</si>
  <si>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</si>
  <si>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</si>
  <si>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</si>
  <si>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</si>
  <si>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</si>
  <si>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</si>
  <si>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</si>
  <si>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</si>
  <si>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</si>
  <si>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</si>
  <si>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</si>
  <si>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</si>
  <si>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</si>
  <si>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</si>
  <si>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</si>
  <si>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</si>
  <si>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</si>
  <si>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</si>
  <si>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</si>
  <si>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</si>
  <si>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</si>
  <si>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</si>
  <si>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</si>
  <si>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</si>
  <si>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</si>
  <si>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</si>
  <si>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</si>
  <si>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</si>
  <si>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</si>
  <si>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</si>
  <si>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</si>
  <si>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</si>
  <si>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</si>
  <si>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</si>
  <si>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</si>
  <si>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</si>
  <si>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</si>
  <si>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</si>
  <si>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</si>
  <si>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</si>
  <si>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</si>
  <si>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</si>
  <si>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</si>
  <si>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</si>
  <si>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</si>
  <si>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</si>
  <si>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</si>
  <si>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</si>
  <si>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</si>
  <si>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</si>
  <si>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</si>
  <si>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</si>
  <si>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</si>
  <si>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</si>
  <si>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</si>
  <si>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</si>
  <si>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</si>
  <si>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</si>
  <si>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</si>
  <si>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</si>
  <si>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</si>
  <si>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</si>
  <si>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</si>
  <si>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</si>
  <si>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</si>
  <si>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</si>
  <si>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</si>
  <si>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</si>
  <si>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</si>
  <si>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</si>
  <si>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</si>
  <si>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</si>
  <si>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</si>
  <si>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</si>
  <si>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</si>
  <si>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</si>
  <si>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</si>
  <si>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</si>
  <si>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</si>
  <si>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</si>
  <si>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</si>
  <si>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</si>
  <si>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</si>
  <si>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</si>
  <si>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</si>
  <si>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</si>
  <si>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</si>
  <si>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</si>
  <si>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</si>
  <si>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</si>
  <si>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</si>
  <si>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</si>
  <si>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</si>
  <si>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</si>
  <si>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</si>
  <si>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</si>
  <si>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</si>
  <si>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</si>
  <si>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</si>
  <si>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</si>
  <si>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</si>
  <si>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</si>
  <si>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</si>
  <si>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</si>
  <si>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</si>
  <si>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</si>
  <si>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</si>
  <si>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</si>
  <si>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</si>
  <si>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</si>
  <si>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</si>
  <si>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</si>
  <si>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</si>
  <si>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</si>
  <si>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</si>
  <si>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</si>
  <si>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</si>
  <si>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</si>
  <si>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</si>
  <si>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</si>
  <si>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</si>
  <si>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</si>
  <si>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</si>
  <si>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</si>
  <si>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</si>
  <si>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</si>
  <si>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</si>
  <si>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</si>
  <si>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</si>
  <si>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</si>
  <si>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</si>
  <si>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</si>
  <si>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</si>
  <si>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</si>
  <si>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</si>
  <si>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</si>
  <si>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</si>
  <si>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</si>
  <si>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</si>
  <si>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</si>
  <si>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</si>
  <si>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</si>
  <si>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</si>
  <si>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</si>
  <si>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</si>
  <si>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</si>
  <si>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</si>
  <si>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</si>
  <si>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</si>
  <si>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</si>
  <si>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</si>
  <si>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</si>
  <si>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</si>
  <si>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</si>
  <si>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</si>
  <si>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</si>
  <si>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</si>
  <si>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</si>
  <si>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</si>
  <si>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</si>
  <si>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</si>
  <si>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</si>
  <si>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</si>
  <si>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</si>
  <si>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</si>
  <si>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</si>
  <si>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</si>
  <si>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</si>
  <si>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</si>
  <si>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</si>
  <si>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</si>
  <si>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</si>
  <si>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</si>
  <si>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</si>
  <si>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</si>
  <si>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</si>
  <si>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</si>
  <si>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</si>
  <si>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</si>
  <si>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</si>
  <si>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</si>
  <si>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</si>
  <si>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</si>
  <si>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</si>
  <si>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</si>
  <si>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</si>
  <si>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</si>
  <si>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</si>
  <si>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</si>
  <si>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</si>
  <si>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</si>
  <si>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</si>
  <si>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</si>
  <si>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</si>
  <si>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</si>
  <si>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</si>
  <si>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</si>
  <si>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</si>
  <si>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</si>
  <si>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</si>
  <si>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</si>
  <si>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</si>
  <si>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</si>
  <si>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</si>
  <si>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</si>
  <si>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</si>
  <si>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</si>
  <si>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</si>
  <si>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</si>
  <si>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</si>
  <si>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</si>
  <si>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</si>
  <si>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</si>
  <si>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</si>
  <si>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</si>
  <si>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</si>
  <si>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</si>
  <si>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</si>
  <si>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</si>
  <si>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</si>
  <si>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</si>
  <si>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</si>
  <si>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</si>
  <si>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</si>
  <si>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</si>
  <si>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</si>
  <si>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</si>
  <si>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</si>
  <si>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</si>
  <si>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</si>
  <si>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</si>
  <si>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</si>
  <si>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</si>
  <si>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</si>
  <si>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</si>
  <si>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</si>
  <si>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</si>
  <si>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</si>
  <si>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</si>
  <si>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</si>
  <si>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</si>
  <si>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</si>
  <si>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</si>
  <si>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</si>
  <si>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</si>
  <si>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</si>
  <si>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</si>
  <si>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</si>
  <si>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</si>
  <si>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</si>
  <si>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</si>
  <si>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</si>
  <si>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</si>
  <si>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</si>
  <si>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</si>
  <si>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</si>
  <si>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</si>
  <si>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</si>
  <si>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</si>
  <si>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</si>
  <si>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</si>
  <si>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</si>
  <si>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</si>
  <si>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</si>
  <si>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</si>
  <si>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</si>
  <si>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</si>
  <si>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</si>
  <si>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</si>
  <si>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</si>
  <si>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</si>
  <si>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</si>
  <si>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</si>
  <si>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</si>
  <si>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</si>
  <si>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</si>
  <si>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</si>
  <si>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</si>
  <si>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</si>
  <si>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</si>
  <si>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</si>
  <si>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</si>
  <si>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</si>
  <si>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</si>
  <si>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</si>
  <si>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</si>
  <si>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</si>
  <si>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</si>
  <si>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</si>
  <si>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</si>
  <si>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</si>
  <si>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</si>
  <si>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</si>
  <si>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</si>
  <si>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</si>
  <si>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</si>
  <si>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</si>
  <si>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</si>
  <si>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</si>
  <si>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</si>
  <si>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</si>
  <si>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</si>
  <si>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</si>
  <si>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</si>
  <si>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</si>
  <si>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</si>
  <si>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</si>
  <si>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</si>
  <si>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</si>
  <si>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</si>
  <si>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</si>
  <si>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</si>
  <si>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</si>
  <si>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</si>
  <si>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</si>
  <si>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</si>
  <si>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</si>
  <si>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</si>
  <si>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</si>
  <si>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</si>
  <si>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</si>
  <si>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</si>
  <si>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</si>
  <si>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</si>
  <si>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</si>
  <si>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</si>
  <si>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</si>
  <si>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</si>
  <si>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</si>
  <si>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</si>
  <si>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</si>
  <si>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</si>
  <si>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</si>
  <si>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</si>
  <si>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</si>
  <si>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</si>
  <si>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</si>
  <si>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</si>
  <si>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</si>
  <si>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</si>
  <si>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</si>
  <si>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</si>
  <si>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</si>
  <si>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</si>
  <si>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</si>
  <si>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</si>
  <si>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</si>
  <si>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</si>
  <si>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</si>
  <si>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</si>
  <si>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</si>
  <si>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</si>
  <si>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</si>
  <si>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</si>
  <si>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</si>
  <si>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</si>
  <si>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</si>
  <si>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</si>
  <si>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</si>
  <si>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</si>
  <si>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</si>
  <si>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</si>
  <si>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</si>
  <si>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</si>
  <si>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</si>
  <si>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</si>
  <si>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</si>
  <si>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</si>
  <si>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</si>
  <si>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</si>
  <si>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</si>
  <si>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</si>
  <si>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</si>
  <si>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</si>
  <si>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</si>
  <si>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</si>
  <si>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</si>
  <si>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</si>
  <si>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</si>
  <si>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</si>
  <si>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</si>
  <si>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</si>
  <si>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</si>
  <si>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</si>
  <si>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</si>
  <si>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</si>
  <si>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</si>
  <si>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</si>
  <si>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</si>
  <si>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</si>
  <si>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</si>
  <si>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</si>
  <si>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</si>
  <si>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</si>
  <si>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</si>
  <si>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</si>
  <si>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</si>
  <si>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</si>
  <si>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</si>
  <si>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</si>
  <si>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</si>
  <si>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</si>
  <si>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</si>
  <si>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</si>
  <si>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</si>
  <si>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</si>
  <si>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</si>
  <si>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</si>
  <si>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</si>
  <si>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</si>
  <si>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</si>
  <si>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</si>
  <si>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</si>
  <si>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</si>
  <si>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</si>
  <si>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</si>
  <si>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</si>
  <si>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</si>
  <si>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</si>
  <si>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</si>
  <si>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</si>
  <si>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</si>
  <si>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</si>
  <si>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</si>
  <si>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</si>
  <si>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</si>
  <si>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</si>
  <si>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</si>
  <si>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</si>
  <si>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</si>
  <si>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</si>
  <si>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</si>
  <si>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</si>
  <si>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</si>
  <si>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</si>
  <si>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</si>
  <si>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</si>
  <si>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</si>
  <si>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</si>
  <si>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</si>
  <si>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</si>
  <si>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</si>
  <si>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</si>
  <si>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</si>
  <si>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</si>
  <si>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</si>
  <si>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</si>
  <si>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</si>
  <si>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</si>
  <si>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</si>
  <si>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</si>
  <si>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</si>
  <si>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</si>
  <si>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</si>
  <si>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</si>
  <si>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</si>
  <si>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</si>
  <si>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</si>
  <si>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</si>
  <si>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</si>
  <si>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</si>
  <si>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</si>
  <si>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</si>
  <si>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</si>
  <si>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</si>
  <si>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</si>
  <si>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</si>
  <si>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</si>
  <si>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</si>
  <si>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</si>
  <si>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</si>
  <si>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</si>
  <si>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</si>
  <si>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</si>
  <si>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</si>
  <si>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</si>
  <si>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</si>
  <si>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</si>
  <si>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</si>
  <si>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</si>
  <si>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</si>
  <si>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</si>
  <si>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</si>
  <si>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</si>
  <si>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</si>
  <si>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</si>
  <si>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</si>
  <si>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</si>
  <si>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</si>
  <si>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</si>
  <si>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</si>
  <si>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</si>
  <si>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</si>
  <si>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</si>
  <si>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</si>
  <si>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</si>
  <si>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</si>
  <si>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</si>
  <si>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</si>
  <si>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</si>
  <si>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</si>
  <si>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</si>
  <si>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</si>
  <si>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</si>
  <si>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</si>
  <si>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</si>
  <si>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</si>
  <si>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</si>
  <si>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</si>
  <si>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</si>
  <si>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</si>
  <si>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</si>
  <si>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</si>
  <si>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</si>
  <si>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</si>
  <si>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</si>
  <si>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</si>
  <si>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</si>
  <si>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</si>
  <si>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</si>
  <si>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</si>
  <si>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</si>
  <si>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</si>
  <si>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</si>
  <si>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</si>
  <si>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</si>
  <si>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</si>
  <si>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</si>
  <si>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</si>
  <si>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</si>
  <si>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</si>
  <si>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</si>
  <si>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</si>
  <si>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</si>
  <si>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</si>
  <si>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</si>
  <si>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</si>
  <si>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</si>
  <si>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</si>
  <si>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</si>
  <si>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</si>
  <si>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</si>
  <si>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</si>
  <si>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</si>
  <si>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</si>
  <si>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</si>
  <si>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</si>
  <si>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</si>
  <si>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</si>
  <si>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</si>
  <si>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</si>
  <si>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</si>
  <si>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</si>
  <si>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</si>
  <si>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</si>
  <si>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</si>
  <si>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</si>
  <si>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</si>
  <si>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</si>
  <si>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</si>
  <si>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</si>
  <si>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</si>
  <si>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</si>
  <si>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</si>
  <si>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</si>
  <si>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</si>
  <si>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</si>
  <si>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</si>
  <si>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</si>
  <si>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</si>
  <si>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</si>
  <si>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</si>
  <si>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</si>
  <si>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</si>
  <si>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</si>
  <si>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</si>
  <si>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</si>
  <si>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</si>
  <si>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</si>
  <si>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</si>
  <si>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</si>
  <si>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</si>
  <si>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</si>
  <si>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</si>
  <si>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</si>
  <si>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</si>
  <si>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</si>
  <si>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</si>
  <si>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</si>
  <si>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</si>
  <si>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</si>
  <si>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</si>
  <si>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</si>
  <si>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</si>
  <si>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</si>
  <si>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</si>
  <si>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</si>
  <si>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</si>
  <si>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</si>
  <si>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</si>
  <si>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</si>
  <si>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</si>
  <si>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</si>
  <si>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</si>
  <si>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</si>
  <si>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</si>
  <si>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</si>
  <si>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</si>
  <si>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</si>
  <si>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</si>
  <si>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</si>
  <si>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</si>
  <si>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</si>
  <si>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</si>
  <si>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</si>
  <si>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</si>
  <si>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</si>
  <si>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</si>
  <si>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</si>
  <si>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</si>
  <si>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</si>
  <si>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</si>
  <si>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</si>
  <si>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</si>
  <si>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</si>
  <si>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</si>
  <si>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</si>
  <si>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</si>
  <si>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</si>
  <si>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</si>
  <si>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</si>
  <si>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</si>
  <si>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</si>
  <si>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</si>
  <si>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</si>
  <si>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</si>
  <si>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</si>
  <si>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</si>
  <si>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</si>
  <si>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</si>
  <si>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</si>
  <si>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</si>
  <si>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</si>
  <si>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</si>
  <si>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</si>
  <si>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</si>
  <si>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</si>
  <si>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</si>
  <si>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</si>
  <si>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</si>
  <si>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</si>
  <si>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</si>
  <si>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</si>
  <si>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</si>
  <si>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</si>
  <si>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</si>
  <si>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</si>
  <si>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</si>
  <si>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</si>
  <si>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</si>
  <si>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</si>
  <si>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</si>
  <si>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</si>
  <si>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</si>
  <si>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</si>
  <si>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</si>
  <si>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</si>
  <si>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</si>
  <si>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</si>
  <si>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</si>
  <si>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</si>
  <si>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</si>
  <si>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</si>
  <si>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</si>
  <si>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</si>
  <si>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</si>
  <si>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</si>
  <si>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</si>
  <si>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</si>
  <si>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</si>
  <si>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</si>
  <si>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</si>
  <si>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</si>
  <si>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</si>
  <si>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</si>
  <si>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</si>
  <si>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</si>
  <si>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</si>
  <si>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</si>
  <si>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</si>
  <si>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</si>
  <si>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</si>
  <si>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</si>
  <si>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</si>
  <si>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</si>
  <si>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</si>
  <si>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</si>
  <si>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</si>
  <si>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</si>
  <si>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</si>
  <si>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</si>
  <si>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</si>
  <si>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</si>
  <si>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</si>
  <si>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</si>
  <si>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</si>
  <si>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</si>
  <si>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</si>
  <si>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</si>
  <si>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</si>
  <si>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</si>
  <si>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</si>
  <si>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</si>
  <si>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</si>
  <si>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</si>
  <si>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</si>
  <si>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</si>
  <si>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</si>
  <si>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</si>
  <si>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</si>
  <si>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</si>
  <si>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</si>
  <si>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</si>
  <si>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</si>
  <si>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</si>
  <si>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</si>
  <si>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</si>
  <si>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</si>
  <si>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</si>
  <si>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</si>
  <si>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</si>
  <si>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</si>
  <si>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</si>
  <si>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</si>
  <si>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</si>
  <si>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</si>
  <si>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</si>
  <si>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</si>
  <si>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</si>
  <si>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</si>
  <si>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</si>
  <si>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</si>
  <si>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</si>
  <si>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</si>
  <si>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</si>
  <si>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</si>
  <si>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</si>
  <si>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</si>
  <si>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</si>
  <si>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</si>
  <si>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</si>
  <si>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</si>
  <si>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</si>
  <si>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</si>
  <si>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</si>
  <si>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</si>
  <si>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</si>
  <si>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</si>
  <si>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</si>
  <si>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</si>
  <si>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</si>
  <si>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</si>
  <si>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</si>
  <si>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</si>
  <si>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</si>
  <si>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</si>
  <si>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</si>
  <si>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</si>
  <si>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</si>
  <si>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</si>
  <si>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</si>
  <si>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</si>
  <si>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</si>
  <si>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</si>
  <si>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</si>
  <si>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</si>
  <si>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</si>
  <si>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</si>
  <si>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</si>
  <si>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</si>
  <si>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</si>
  <si>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</si>
  <si>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</si>
  <si>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</si>
  <si>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</si>
  <si>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</si>
  <si>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</si>
  <si>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</si>
  <si>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</si>
  <si>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</si>
  <si>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</si>
  <si>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</si>
  <si>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</si>
  <si>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</si>
  <si>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</si>
  <si>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</si>
  <si>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</si>
  <si>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</si>
  <si>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</si>
  <si>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</si>
  <si>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</si>
  <si>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</si>
  <si>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</si>
  <si>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</si>
  <si>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</si>
  <si>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</si>
  <si>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</si>
  <si>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</si>
  <si>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</si>
  <si>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</si>
  <si>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</si>
  <si>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</si>
  <si>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</si>
  <si>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</si>
  <si>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</si>
  <si>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</si>
  <si>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</si>
  <si>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</si>
  <si>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</si>
  <si>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</si>
  <si>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</si>
  <si>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</si>
  <si>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</si>
  <si>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</si>
  <si>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</si>
  <si>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</si>
  <si>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</si>
  <si>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</si>
  <si>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</si>
  <si>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</si>
  <si>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</si>
  <si>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</si>
  <si>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</si>
  <si>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</si>
  <si>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</si>
  <si>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</si>
  <si>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</si>
  <si>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</si>
  <si>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</si>
  <si>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</si>
  <si>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</si>
  <si>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</si>
  <si>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</si>
  <si>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</si>
  <si>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</si>
  <si>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</si>
  <si>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</si>
  <si>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</si>
  <si>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</si>
  <si>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</si>
  <si>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</si>
  <si>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</si>
  <si>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</si>
  <si>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</si>
  <si>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</si>
  <si>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</si>
  <si>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</si>
  <si>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</si>
  <si>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</si>
  <si>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</si>
  <si>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</si>
  <si>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</si>
  <si>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</si>
  <si>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</si>
  <si>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</si>
  <si>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</si>
  <si>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</si>
  <si>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</si>
  <si>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</si>
  <si>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</si>
  <si>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</si>
  <si>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</si>
  <si>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</si>
  <si>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</si>
  <si>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</si>
  <si>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</si>
  <si>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</si>
  <si>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</si>
  <si>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</si>
  <si>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</si>
  <si>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</si>
  <si>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</si>
  <si>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</si>
  <si>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</si>
  <si>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</si>
  <si>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</si>
  <si>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</si>
  <si>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</si>
  <si>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</si>
  <si>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</si>
  <si>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</si>
  <si>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</si>
  <si>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</si>
  <si>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</si>
  <si>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</si>
  <si>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</si>
  <si>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</si>
  <si>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</si>
  <si>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</si>
  <si>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</si>
  <si>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</si>
  <si>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</si>
  <si>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</si>
  <si>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</si>
  <si>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</si>
  <si>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</si>
  <si>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</si>
  <si>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</si>
  <si>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</si>
  <si>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</si>
  <si>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</si>
  <si>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</si>
  <si>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</si>
  <si>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</si>
  <si>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</si>
  <si>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</si>
  <si>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</si>
  <si>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</si>
  <si>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</si>
  <si>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</si>
  <si>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</si>
  <si>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</si>
  <si>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</si>
  <si>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</si>
  <si>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</si>
  <si>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</si>
  <si>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</si>
  <si>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</si>
  <si>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</si>
  <si>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</si>
  <si>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</si>
  <si>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</si>
  <si>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</si>
  <si>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</si>
  <si>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</si>
  <si>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</si>
  <si>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</si>
  <si>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</si>
  <si>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</si>
  <si>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</si>
  <si>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</si>
  <si>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</si>
  <si>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</si>
  <si>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</si>
  <si>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</si>
  <si>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</si>
  <si>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</si>
  <si>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</si>
  <si>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</si>
  <si>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</si>
  <si>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</si>
  <si>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</si>
  <si>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</si>
  <si>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</si>
  <si>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</si>
  <si>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</si>
  <si>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</si>
  <si>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</si>
  <si>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</si>
  <si>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</si>
  <si>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</si>
  <si>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</si>
  <si>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</si>
  <si>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</si>
  <si>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</si>
  <si>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</si>
  <si>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</si>
  <si>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</si>
  <si>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</si>
  <si>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</si>
  <si>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</si>
  <si>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</si>
  <si>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</si>
  <si>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</si>
  <si>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</si>
  <si>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</si>
  <si>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</si>
  <si>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</si>
  <si>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</si>
  <si>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</si>
  <si>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</si>
  <si>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</si>
  <si>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</si>
  <si>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</si>
  <si>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</si>
  <si>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</si>
  <si>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</si>
  <si>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</si>
  <si>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</si>
  <si>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</si>
  <si>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</si>
  <si>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</si>
  <si>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</si>
  <si>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</si>
  <si>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</si>
  <si>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</si>
  <si>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</si>
  <si>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</si>
  <si>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</si>
  <si>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</si>
  <si>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</si>
  <si>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</si>
  <si>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</si>
  <si>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</si>
  <si>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</si>
  <si>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</si>
  <si>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</si>
  <si>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</si>
  <si>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</si>
  <si>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</si>
  <si>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</si>
  <si>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</si>
  <si>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</si>
  <si>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</si>
  <si>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</si>
  <si>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</si>
  <si>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</si>
  <si>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</si>
  <si>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</si>
  <si>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</si>
  <si>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</si>
  <si>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</si>
  <si>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</si>
  <si>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</si>
  <si>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</si>
  <si>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</si>
  <si>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</si>
  <si>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</si>
  <si>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</si>
  <si>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</si>
  <si>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</si>
  <si>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</si>
  <si>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</si>
  <si>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</si>
  <si>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</si>
  <si>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</si>
  <si>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</si>
  <si>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</si>
  <si>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</si>
  <si>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</si>
  <si>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</si>
  <si>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</si>
  <si>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</si>
  <si>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</si>
  <si>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</si>
  <si>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</si>
  <si>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</si>
  <si>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</si>
  <si>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</si>
  <si>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</si>
  <si>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</si>
  <si>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</si>
  <si>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</si>
  <si>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</si>
  <si>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</si>
  <si>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</si>
  <si>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</si>
  <si>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</si>
  <si>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</si>
  <si>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</si>
  <si>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</si>
  <si>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</si>
  <si>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</si>
  <si>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</si>
  <si>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</si>
  <si>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</si>
  <si>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</si>
  <si>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</si>
  <si>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</si>
  <si>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</si>
  <si>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</si>
  <si>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</si>
  <si>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</si>
  <si>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</si>
  <si>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</si>
  <si>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</si>
  <si>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</si>
  <si>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</si>
  <si>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</si>
  <si>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</si>
  <si>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</si>
  <si>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</si>
  <si>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</si>
  <si>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</si>
  <si>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</si>
  <si>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</si>
  <si>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</si>
  <si>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</si>
  <si>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</si>
  <si>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</si>
  <si>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</si>
  <si>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</si>
  <si>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</si>
  <si>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</si>
  <si>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</si>
  <si>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</si>
  <si>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</si>
  <si>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</si>
  <si>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</si>
  <si>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</si>
  <si>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</si>
  <si>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</si>
  <si>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</si>
  <si>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</si>
  <si>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</si>
  <si>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</si>
  <si>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</si>
  <si>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</si>
  <si>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</si>
  <si>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</si>
  <si>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</si>
  <si>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</si>
  <si>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</si>
  <si>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</si>
  <si>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</si>
  <si>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</si>
  <si>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</si>
  <si>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</si>
  <si>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</si>
  <si>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</si>
  <si>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</si>
  <si>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</si>
  <si>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</si>
  <si>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</si>
  <si>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</si>
  <si>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</si>
  <si>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</si>
  <si>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</si>
  <si>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</si>
  <si>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</si>
  <si>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</si>
  <si>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</si>
  <si>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</si>
  <si>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</si>
  <si>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</si>
  <si>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</si>
  <si>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</si>
  <si>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</si>
  <si>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</si>
  <si>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</si>
  <si>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</si>
  <si>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</si>
  <si>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</si>
  <si>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</si>
  <si>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</si>
  <si>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</si>
  <si>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</si>
  <si>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</si>
  <si>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</si>
  <si>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</si>
  <si>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</si>
  <si>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</si>
  <si>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</si>
  <si>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</si>
  <si>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</si>
  <si>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</si>
  <si>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</si>
  <si>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</si>
  <si>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</si>
  <si>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</si>
  <si>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</si>
  <si>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</si>
  <si>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</si>
  <si>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</si>
  <si>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</si>
  <si>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</si>
  <si>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</si>
  <si>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</si>
  <si>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</si>
  <si>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</si>
  <si>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</si>
  <si>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</si>
  <si>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</si>
  <si>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</si>
  <si>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</si>
  <si>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</si>
  <si>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</si>
  <si>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</si>
  <si>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</si>
  <si>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</si>
  <si>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</si>
  <si>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</si>
  <si>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</si>
  <si>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</si>
  <si>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</si>
  <si>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</si>
  <si>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</si>
  <si>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</si>
  <si>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</si>
  <si>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</si>
  <si>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</si>
  <si>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</si>
  <si>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</si>
  <si>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</si>
  <si>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</si>
  <si>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</si>
  <si>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</si>
  <si>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</si>
  <si>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</si>
  <si>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</si>
  <si>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</si>
  <si>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</si>
  <si>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</si>
  <si>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</si>
  <si>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</si>
  <si>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</si>
  <si>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</si>
  <si>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</si>
  <si>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</si>
  <si>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</si>
  <si>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</si>
  <si>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</si>
  <si>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</si>
  <si>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</si>
  <si>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</si>
  <si>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</si>
  <si>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</si>
  <si>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</si>
  <si>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</si>
  <si>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</si>
  <si>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</si>
  <si>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</si>
  <si>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</si>
  <si>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</si>
  <si>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</si>
  <si>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</si>
  <si>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</si>
  <si>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</si>
  <si>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</si>
  <si>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</si>
  <si>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</si>
  <si>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</si>
  <si>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</si>
  <si>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</si>
  <si>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</si>
  <si>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</si>
  <si>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</si>
  <si>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</si>
  <si>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</si>
  <si>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</si>
  <si>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</si>
  <si>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</si>
  <si>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</si>
  <si>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</si>
  <si>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</si>
  <si>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</si>
  <si>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</si>
  <si>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</si>
  <si>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</si>
  <si>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</si>
  <si>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</si>
  <si>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</si>
  <si>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</si>
  <si>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</si>
  <si>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</si>
  <si>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</si>
  <si>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</si>
  <si>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</si>
  <si>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</si>
  <si>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</si>
  <si>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</si>
  <si>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</si>
  <si>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</si>
  <si>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</si>
  <si>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</si>
  <si>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</si>
  <si>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</si>
  <si>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</si>
  <si>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</si>
  <si>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</si>
  <si>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</si>
  <si>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</si>
  <si>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</si>
  <si>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</si>
  <si>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</si>
  <si>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</si>
  <si>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</si>
  <si>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</si>
  <si>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</si>
  <si>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</si>
  <si>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</si>
  <si>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</si>
  <si>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</si>
  <si>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</si>
  <si>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</si>
  <si>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</si>
  <si>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</si>
  <si>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</si>
  <si>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</si>
  <si>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</si>
  <si>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</si>
  <si>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</si>
  <si>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</si>
  <si>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</si>
  <si>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</si>
  <si>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</si>
  <si>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</si>
  <si>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</si>
  <si>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</si>
  <si>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</si>
  <si>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</si>
  <si>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</si>
  <si>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</si>
  <si>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</si>
  <si>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</si>
  <si>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</si>
  <si>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</si>
  <si>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</si>
  <si>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</si>
  <si>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</si>
  <si>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</si>
  <si>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</si>
  <si>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</si>
  <si>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</si>
  <si>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</si>
  <si>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</si>
  <si>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</si>
  <si>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</si>
  <si>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</si>
  <si>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</si>
  <si>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</si>
  <si>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</si>
  <si>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</si>
  <si>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</si>
  <si>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</si>
  <si>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</si>
  <si>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</si>
  <si>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</si>
  <si>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</si>
  <si>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</si>
  <si>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</si>
  <si>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</si>
  <si>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</si>
  <si>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</si>
  <si>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</si>
  <si>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</si>
  <si>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</si>
  <si>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</si>
  <si>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</si>
  <si>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</si>
  <si>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</si>
  <si>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</si>
  <si>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</si>
  <si>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</si>
  <si>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</si>
  <si>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</si>
  <si>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</si>
  <si>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</si>
  <si>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</si>
  <si>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</si>
  <si>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</si>
  <si>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</si>
  <si>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</si>
  <si>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</si>
  <si>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</si>
  <si>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</si>
  <si>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</si>
  <si>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</si>
  <si>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</si>
  <si>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</si>
  <si>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</si>
  <si>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</si>
  <si>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</si>
  <si>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</si>
  <si>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</si>
  <si>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</si>
  <si>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</si>
  <si>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</si>
  <si>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</si>
  <si>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</si>
  <si>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</si>
  <si>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</si>
  <si>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</si>
  <si>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</si>
  <si>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</si>
  <si>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</si>
  <si>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</si>
  <si>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</si>
  <si>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</si>
  <si>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</si>
  <si>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</si>
  <si>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</si>
  <si>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</si>
  <si>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</si>
  <si>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</si>
  <si>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</si>
  <si>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</si>
  <si>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</si>
  <si>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</si>
  <si>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</si>
  <si>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</si>
  <si>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</si>
  <si>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</si>
  <si>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</si>
  <si>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</si>
  <si>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</si>
  <si>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</si>
  <si>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</si>
  <si>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</si>
  <si>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</si>
  <si>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</si>
  <si>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</si>
  <si>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</si>
  <si>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</si>
  <si>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</si>
  <si>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</si>
  <si>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</si>
  <si>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</si>
  <si>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</si>
  <si>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</si>
  <si>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</si>
  <si>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</si>
  <si>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</si>
  <si>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</si>
  <si>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</si>
  <si>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</si>
  <si>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</si>
  <si>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</si>
  <si>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</si>
  <si>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</si>
  <si>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</si>
  <si>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</si>
  <si>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</si>
  <si>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</si>
  <si>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</si>
  <si>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</si>
  <si>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</si>
  <si>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</si>
  <si>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</si>
  <si>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</si>
  <si>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</si>
  <si>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</si>
  <si>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</si>
  <si>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</si>
  <si>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</si>
  <si>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</si>
  <si>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</si>
  <si>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</si>
  <si>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</si>
  <si>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</si>
  <si>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</si>
  <si>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</si>
  <si>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</si>
  <si>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</si>
  <si>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</si>
  <si>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</si>
  <si>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</si>
  <si>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</si>
  <si>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</si>
  <si>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</si>
  <si>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</si>
  <si>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</si>
  <si>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</si>
  <si>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</si>
  <si>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</si>
  <si>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</si>
  <si>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</si>
  <si>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</si>
  <si>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</si>
  <si>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</si>
  <si>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</si>
  <si>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</si>
  <si>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</si>
  <si>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</si>
  <si>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</si>
  <si>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</si>
  <si>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</si>
  <si>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</si>
  <si>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</si>
  <si>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</si>
  <si>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</si>
  <si>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</si>
  <si>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</si>
  <si>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</si>
  <si>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</si>
  <si>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</si>
  <si>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</si>
  <si>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</si>
  <si>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</si>
  <si>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</si>
  <si>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</si>
  <si>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</si>
  <si>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</si>
  <si>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</si>
  <si>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</si>
  <si>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</si>
  <si>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</si>
  <si>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</si>
  <si>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</si>
  <si>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</si>
  <si>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</si>
  <si>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</si>
  <si>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</si>
  <si>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</si>
  <si>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</si>
  <si>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</si>
  <si>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</si>
  <si>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</si>
  <si>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</si>
  <si>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</si>
  <si>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</si>
  <si>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</si>
  <si>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</si>
  <si>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</si>
  <si>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</si>
  <si>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</si>
  <si>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</si>
  <si>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</si>
  <si>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</si>
  <si>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</si>
  <si>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</si>
  <si>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</si>
  <si>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</si>
  <si>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</si>
  <si>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</si>
  <si>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</si>
  <si>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</si>
  <si>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</si>
  <si>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</si>
  <si>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</si>
  <si>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</si>
  <si>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</si>
  <si>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</si>
  <si>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</si>
  <si>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</si>
  <si>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</si>
  <si>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</si>
  <si>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</si>
  <si>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</si>
  <si>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</si>
  <si>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</si>
  <si>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</si>
  <si>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</si>
  <si>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</si>
  <si>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</si>
  <si>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</si>
  <si>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</si>
  <si>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</si>
  <si>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</si>
  <si>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</si>
  <si>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</si>
  <si>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</si>
  <si>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</si>
  <si>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</si>
  <si>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</si>
  <si>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</si>
  <si>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</si>
  <si>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</si>
  <si>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</si>
  <si>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</si>
  <si>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</si>
  <si>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</si>
  <si>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</si>
  <si>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</si>
  <si>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</si>
  <si>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</si>
  <si>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</si>
  <si>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</si>
  <si>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</si>
  <si>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</si>
  <si>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</si>
  <si>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</si>
  <si>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</si>
  <si>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</si>
  <si>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</si>
  <si>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</si>
  <si>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</si>
  <si>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</si>
  <si>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</si>
  <si>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</si>
  <si>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</si>
  <si>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</si>
  <si>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</si>
  <si>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</si>
  <si>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</si>
  <si>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</si>
  <si>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</si>
  <si>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</si>
  <si>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</si>
  <si>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</si>
  <si>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</si>
  <si>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</si>
  <si>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</si>
  <si>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</si>
  <si>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</si>
  <si>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</si>
  <si>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</si>
  <si>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</si>
  <si>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</si>
  <si>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</si>
  <si>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</si>
  <si>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</si>
  <si>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</si>
  <si>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</si>
  <si>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</si>
  <si>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</si>
  <si>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</si>
  <si>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</si>
  <si>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</si>
  <si>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</si>
  <si>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</si>
  <si>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</si>
  <si>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</si>
  <si>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</si>
  <si>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</si>
  <si>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</si>
  <si>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</si>
  <si>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</si>
  <si>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</si>
  <si>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</si>
  <si>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</si>
  <si>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</si>
  <si>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</si>
  <si>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</si>
  <si>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</si>
  <si>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</si>
  <si>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</si>
  <si>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</si>
  <si>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</si>
  <si>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</si>
  <si>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</si>
  <si>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</si>
  <si>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</si>
  <si>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</si>
  <si>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</si>
  <si>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</si>
  <si>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</si>
  <si>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</si>
  <si>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</si>
  <si>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</si>
  <si>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</si>
  <si>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</si>
  <si>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</si>
  <si>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</si>
  <si>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</si>
  <si>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</si>
  <si>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</si>
  <si>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</si>
  <si>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</si>
  <si>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</si>
  <si>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</si>
  <si>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</si>
  <si>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</si>
  <si>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</si>
  <si>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</si>
  <si>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</si>
  <si>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</si>
  <si>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</si>
  <si>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</si>
  <si>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</si>
  <si>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</si>
  <si>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</si>
  <si>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</si>
  <si>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</si>
  <si>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</si>
  <si>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</si>
  <si>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</si>
  <si>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</si>
  <si>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</si>
  <si>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</si>
  <si>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</si>
  <si>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</si>
  <si>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</si>
  <si>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</si>
  <si>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</si>
  <si>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</si>
  <si>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</si>
  <si>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</si>
  <si>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</si>
  <si>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</si>
  <si>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</si>
  <si>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</si>
  <si>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</si>
  <si>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</si>
  <si>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</si>
  <si>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</si>
  <si>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</si>
  <si>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</si>
  <si>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</si>
  <si>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</si>
  <si>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</si>
  <si>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</si>
  <si>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</si>
  <si>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</si>
  <si>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</si>
  <si>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</si>
  <si>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</si>
  <si>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</si>
  <si>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</si>
  <si>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</si>
  <si>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</si>
  <si>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</si>
  <si>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</si>
  <si>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</si>
  <si>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</si>
  <si>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</si>
  <si>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</si>
  <si>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</si>
  <si>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</si>
  <si>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</si>
  <si>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</si>
  <si>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</si>
  <si>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</si>
  <si>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</si>
  <si>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</si>
  <si>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</si>
  <si>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</si>
  <si>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</si>
  <si>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</si>
  <si>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</si>
  <si>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</si>
  <si>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</si>
  <si>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</si>
  <si>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</si>
  <si>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</si>
  <si>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</si>
  <si>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</si>
  <si>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</si>
  <si>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</si>
  <si>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</si>
  <si>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</si>
  <si>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</si>
  <si>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</si>
  <si>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</si>
  <si>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</si>
  <si>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</si>
  <si>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</si>
  <si>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</si>
  <si>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</si>
  <si>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</si>
  <si>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</si>
  <si>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</si>
  <si>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</si>
  <si>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</si>
  <si>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</si>
  <si>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</si>
  <si>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</si>
  <si>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</si>
  <si>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</si>
  <si>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</si>
  <si>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</si>
  <si>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</si>
  <si>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</si>
  <si>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</si>
  <si>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</si>
  <si>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</si>
  <si>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</si>
  <si>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</si>
  <si>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</si>
  <si>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</si>
  <si>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</si>
  <si>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</si>
  <si>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</si>
  <si>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</si>
  <si>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</si>
  <si>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</si>
  <si>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</si>
  <si>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</si>
  <si>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</si>
  <si>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</si>
  <si>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</si>
  <si>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</si>
  <si>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</si>
  <si>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</si>
  <si>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</si>
  <si>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</si>
  <si>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</si>
  <si>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</si>
  <si>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</si>
  <si>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</si>
  <si>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</si>
  <si>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</si>
  <si>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</si>
  <si>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</si>
  <si>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</si>
  <si>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</si>
  <si>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</si>
  <si>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</si>
  <si>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</si>
  <si>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</si>
  <si>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</si>
  <si>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</si>
  <si>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</si>
  <si>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</si>
  <si>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</si>
  <si>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</si>
  <si>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</si>
  <si>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</si>
  <si>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</si>
  <si>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</si>
  <si>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</si>
  <si>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</si>
  <si>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</si>
  <si>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</si>
  <si>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</si>
  <si>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</si>
  <si>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</si>
  <si>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</si>
  <si>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</si>
  <si>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</si>
  <si>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</si>
  <si>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</si>
  <si>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</si>
  <si>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</si>
  <si>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</si>
  <si>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</si>
  <si>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</si>
  <si>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</si>
  <si>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</si>
  <si>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</si>
  <si>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</si>
  <si>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</si>
  <si>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</si>
  <si>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</si>
  <si>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</si>
  <si>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</si>
  <si>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</si>
  <si>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</si>
  <si>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</si>
  <si>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</si>
  <si>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</si>
  <si>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</si>
  <si>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</si>
  <si>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</si>
  <si>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</si>
  <si>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</si>
  <si>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</si>
  <si>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</si>
  <si>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</si>
  <si>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</si>
  <si>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</si>
  <si>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</si>
  <si>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</si>
  <si>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</si>
  <si>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</si>
  <si>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</si>
  <si>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</si>
  <si>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</si>
  <si>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</si>
  <si>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</si>
  <si>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</si>
  <si>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</si>
  <si>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</si>
  <si>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</si>
  <si>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</si>
  <si>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</si>
  <si>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</si>
  <si>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</si>
  <si>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</si>
  <si>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</si>
  <si>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</si>
  <si>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</si>
  <si>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</si>
  <si>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</si>
  <si>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</si>
  <si>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</si>
  <si>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</si>
  <si>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</si>
  <si>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</si>
  <si>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</si>
  <si>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</si>
  <si>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</si>
  <si>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</si>
  <si>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</si>
  <si>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</si>
  <si>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</si>
  <si>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</si>
  <si>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</si>
  <si>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</si>
  <si>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</si>
  <si>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</si>
  <si>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</si>
  <si>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</si>
  <si>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</si>
  <si>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</si>
  <si>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</si>
  <si>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</si>
  <si>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</si>
  <si>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</si>
  <si>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</si>
  <si>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</si>
  <si>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</si>
  <si>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</si>
  <si>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</si>
  <si>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</si>
  <si>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</si>
  <si>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</si>
  <si>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</si>
  <si>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</si>
  <si>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</si>
  <si>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</si>
  <si>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</si>
  <si>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</si>
  <si>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</si>
  <si>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</si>
  <si>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</si>
  <si>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</si>
  <si>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</si>
  <si>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</si>
  <si>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</si>
  <si>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</si>
  <si>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</si>
  <si>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</si>
  <si>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</si>
  <si>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</si>
  <si>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</si>
  <si>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</si>
  <si>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</si>
  <si>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</si>
  <si>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</si>
  <si>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</si>
  <si>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</si>
  <si>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</si>
  <si>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</si>
  <si>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</si>
  <si>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</si>
  <si>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</si>
  <si>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</si>
  <si>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</si>
  <si>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</si>
  <si>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</si>
  <si>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</si>
  <si>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</si>
  <si>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</si>
  <si>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</si>
  <si>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</si>
  <si>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</si>
  <si>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</si>
  <si>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</si>
  <si>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</si>
  <si>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</si>
  <si>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</si>
  <si>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</si>
  <si>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</si>
  <si>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</si>
  <si>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</si>
  <si>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</si>
  <si>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</si>
  <si>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</si>
  <si>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</si>
  <si>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</si>
  <si>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</si>
  <si>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</si>
  <si>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</si>
  <si>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</si>
  <si>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</si>
  <si>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</si>
  <si>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</si>
  <si>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</si>
  <si>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</si>
  <si>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</si>
  <si>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</si>
  <si>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</si>
  <si>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</si>
  <si>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</si>
  <si>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</si>
  <si>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</si>
  <si>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</si>
  <si>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</si>
  <si>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</si>
  <si>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</si>
  <si>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</si>
  <si>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</si>
  <si>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</si>
  <si>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</si>
  <si>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</si>
  <si>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</si>
  <si>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</si>
  <si>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</si>
  <si>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</si>
  <si>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</si>
  <si>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</si>
  <si>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</si>
  <si>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</si>
  <si>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</si>
  <si>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</si>
  <si>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</si>
  <si>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</si>
  <si>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</si>
  <si>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</si>
  <si>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</si>
  <si>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</si>
  <si>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</si>
  <si>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</si>
  <si>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</si>
  <si>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</si>
  <si>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</si>
  <si>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</si>
  <si>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</si>
  <si>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</si>
  <si>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</si>
  <si>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</si>
  <si>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</si>
  <si>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</si>
  <si>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</si>
  <si>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</si>
  <si>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</si>
  <si>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</si>
  <si>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</si>
  <si>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</si>
  <si>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</si>
  <si>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</si>
  <si>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</si>
  <si>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</si>
  <si>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</si>
  <si>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</si>
  <si>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</si>
  <si>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</si>
  <si>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</si>
  <si>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</si>
  <si>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</si>
  <si>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</si>
  <si>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</si>
  <si>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</si>
  <si>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</si>
  <si>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</si>
  <si>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</si>
  <si>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</si>
  <si>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</si>
  <si>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</si>
  <si>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</si>
  <si>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</si>
  <si>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</si>
  <si>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</si>
  <si>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</si>
  <si>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</si>
  <si>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</si>
  <si>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</si>
  <si>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</si>
  <si>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</si>
  <si>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</si>
  <si>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</si>
  <si>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</si>
  <si>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</si>
  <si>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</si>
  <si>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</si>
  <si>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</si>
  <si>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</si>
  <si>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</si>
  <si>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</si>
  <si>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</si>
  <si>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</si>
  <si>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</si>
  <si>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</si>
  <si>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</si>
  <si>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</si>
  <si>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</si>
  <si>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</si>
  <si>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</si>
  <si>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</si>
  <si>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</si>
  <si>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</si>
  <si>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</si>
  <si>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</si>
  <si>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</si>
  <si>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</si>
  <si>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</si>
  <si>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</si>
  <si>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</si>
  <si>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</si>
  <si>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</si>
  <si>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</si>
  <si>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</si>
  <si>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</si>
  <si>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</si>
  <si>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</si>
  <si>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</si>
  <si>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</si>
  <si>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</si>
  <si>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</si>
  <si>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</si>
  <si>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</si>
  <si>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</si>
  <si>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</si>
  <si>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</si>
  <si>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</si>
  <si>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</si>
  <si>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</si>
  <si>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</si>
  <si>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</si>
  <si>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</si>
  <si>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</si>
  <si>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</si>
  <si>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</si>
  <si>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</si>
  <si>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</si>
  <si>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</si>
  <si>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</si>
  <si>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</si>
  <si>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</si>
  <si>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</si>
  <si>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</si>
  <si>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</si>
  <si>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</si>
  <si>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</si>
  <si>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</si>
  <si>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</si>
  <si>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</si>
  <si>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</si>
  <si>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</si>
  <si>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</si>
  <si>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</si>
  <si>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</si>
  <si>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</si>
  <si>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</si>
  <si>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</si>
  <si>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</si>
  <si>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</si>
  <si>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</si>
  <si>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</si>
  <si>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</si>
  <si>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</si>
  <si>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</si>
  <si>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</si>
  <si>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</si>
  <si>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</si>
  <si>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</si>
  <si>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</si>
  <si>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</si>
  <si>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</si>
  <si>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</si>
  <si>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</si>
  <si>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</si>
  <si>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</si>
  <si>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</si>
  <si>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</si>
  <si>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</si>
  <si>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</si>
  <si>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</si>
  <si>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</si>
  <si>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</si>
  <si>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</si>
  <si>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</si>
  <si>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</si>
  <si>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</si>
  <si>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</si>
  <si>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</si>
  <si>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</si>
  <si>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</si>
  <si>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</si>
  <si>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</si>
  <si>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</si>
  <si>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</si>
  <si>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</si>
  <si>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</si>
  <si>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</si>
  <si>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</si>
  <si>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</si>
  <si>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</si>
  <si>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</si>
  <si>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</si>
  <si>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</si>
  <si>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</si>
  <si>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</si>
  <si>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</si>
  <si>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</si>
  <si>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</si>
  <si>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</si>
  <si>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</si>
  <si>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</si>
  <si>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</si>
  <si>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</si>
  <si>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</si>
  <si>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</si>
  <si>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</si>
  <si>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</si>
  <si>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</si>
  <si>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</si>
  <si>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</si>
  <si>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</si>
  <si>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</si>
  <si>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</si>
  <si>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</si>
  <si>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</si>
  <si>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</si>
  <si>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</si>
  <si>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</si>
  <si>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</si>
  <si>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</si>
  <si>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</si>
  <si>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</si>
  <si>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</si>
  <si>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</si>
  <si>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</si>
  <si>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</si>
  <si>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</si>
  <si>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</si>
  <si>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</si>
  <si>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</si>
  <si>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</si>
  <si>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</si>
  <si>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</si>
  <si>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</si>
  <si>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</si>
  <si>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</si>
  <si>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</si>
  <si>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</si>
  <si>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</si>
  <si>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</si>
  <si>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</si>
  <si>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</si>
  <si>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</si>
  <si>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</si>
  <si>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</si>
  <si>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</si>
  <si>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</si>
  <si>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</si>
  <si>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</si>
  <si>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</si>
  <si>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</si>
  <si>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</si>
  <si>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</si>
  <si>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</si>
  <si>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</si>
  <si>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</si>
  <si>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</si>
  <si>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</si>
  <si>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</si>
  <si>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</si>
  <si>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</si>
  <si>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</si>
  <si>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</si>
  <si>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</si>
  <si>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</si>
  <si>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</si>
  <si>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</si>
  <si>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</si>
  <si>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</si>
  <si>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</si>
  <si>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</si>
  <si>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</si>
  <si>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</si>
  <si>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</si>
  <si>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</si>
  <si>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</si>
  <si>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</si>
  <si>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</si>
  <si>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</si>
  <si>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</si>
  <si>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</si>
  <si>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</si>
  <si>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</si>
  <si>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</si>
  <si>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</si>
  <si>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</si>
  <si>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</si>
  <si>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</si>
  <si>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</si>
  <si>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</si>
  <si>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</si>
  <si>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</si>
  <si>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</si>
  <si>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</si>
  <si>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</si>
  <si>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</si>
  <si>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</si>
  <si>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</si>
  <si>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</si>
  <si>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</si>
  <si>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</si>
  <si>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</si>
  <si>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</si>
  <si>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</si>
  <si>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</si>
  <si>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</si>
  <si>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</si>
  <si>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</si>
  <si>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</si>
  <si>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</si>
  <si>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</si>
  <si>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</si>
  <si>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</si>
  <si>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</si>
  <si>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</si>
  <si>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</si>
  <si>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</si>
  <si>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</si>
  <si>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</si>
  <si>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</si>
  <si>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</si>
  <si>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</si>
  <si>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</si>
  <si>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</si>
  <si>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</si>
  <si>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</si>
  <si>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</si>
  <si>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</si>
  <si>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</si>
  <si>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</si>
  <si>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</si>
  <si>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</si>
  <si>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</si>
  <si>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</si>
  <si>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</si>
  <si>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</si>
  <si>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</si>
  <si>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</si>
  <si>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</si>
  <si>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</si>
  <si>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</si>
  <si>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</si>
  <si>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</si>
  <si>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</si>
  <si>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</si>
  <si>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</si>
  <si>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</si>
  <si>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</si>
  <si>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</si>
  <si>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</si>
  <si>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</si>
  <si>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</si>
  <si>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</si>
  <si>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</si>
  <si>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</si>
  <si>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</si>
  <si>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</si>
  <si>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</si>
  <si>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</si>
  <si>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</si>
  <si>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</si>
  <si>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</si>
  <si>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</si>
  <si>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</si>
  <si>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</si>
  <si>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</si>
  <si>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</si>
  <si>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</si>
  <si>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</si>
  <si>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</si>
  <si>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</si>
  <si>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</si>
  <si>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</si>
  <si>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</si>
  <si>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</si>
  <si>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</si>
  <si>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</si>
  <si>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</si>
  <si>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</si>
  <si>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</si>
  <si>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</si>
  <si>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</si>
  <si>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</si>
  <si>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</si>
  <si>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</si>
  <si>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</si>
  <si>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</si>
  <si>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</si>
  <si>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</si>
  <si>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</si>
  <si>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</si>
  <si>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</si>
  <si>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</si>
  <si>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</si>
  <si>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</si>
  <si>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</si>
  <si>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</si>
  <si>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</si>
  <si>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</si>
  <si>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</si>
  <si>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</si>
  <si>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</si>
  <si>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</si>
  <si>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</si>
  <si>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</si>
  <si>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</si>
  <si>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</si>
  <si>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</si>
  <si>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</si>
  <si>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</si>
  <si>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</si>
  <si>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</si>
  <si>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</si>
  <si>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</si>
  <si>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</si>
  <si>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</si>
  <si>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</si>
  <si>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</si>
  <si>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</si>
  <si>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</si>
  <si>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</si>
  <si>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</si>
  <si>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</si>
  <si>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</si>
  <si>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</si>
  <si>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</si>
  <si>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</si>
  <si>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</si>
  <si>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</si>
  <si>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</si>
  <si>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</si>
  <si>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</si>
  <si>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</si>
  <si>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</si>
  <si>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</si>
  <si>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</si>
  <si>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</si>
  <si>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</si>
  <si>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</si>
  <si>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</si>
  <si>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</si>
  <si>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</si>
  <si>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</si>
  <si>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</si>
  <si>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</si>
  <si>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</si>
  <si>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</si>
  <si>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</si>
  <si>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</si>
  <si>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</si>
  <si>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</si>
  <si>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</si>
  <si>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</si>
  <si>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</si>
  <si>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</si>
  <si>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</si>
  <si>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</si>
  <si>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</si>
  <si>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</si>
  <si>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</si>
  <si>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</si>
  <si>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</si>
  <si>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</si>
  <si>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</si>
  <si>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</si>
  <si>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</si>
  <si>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</si>
  <si>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</si>
  <si>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</si>
  <si>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</si>
  <si>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</si>
  <si>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</si>
  <si>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</si>
  <si>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</si>
  <si>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</si>
  <si>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</si>
  <si>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</si>
  <si>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</si>
  <si>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</si>
  <si>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</si>
  <si>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</si>
  <si>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</si>
  <si>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</si>
  <si>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</si>
  <si>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</si>
  <si>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</si>
  <si>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</si>
  <si>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</si>
  <si>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</si>
  <si>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</si>
  <si>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</si>
  <si>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</si>
  <si>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</si>
  <si>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</si>
  <si>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</si>
  <si>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</si>
  <si>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</si>
  <si>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</si>
  <si>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</si>
  <si>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</si>
  <si>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</si>
  <si>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</si>
  <si>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</si>
  <si>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</si>
  <si>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</si>
  <si>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</si>
  <si>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</si>
  <si>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</si>
  <si>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</si>
  <si>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</si>
  <si>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</si>
  <si>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</si>
  <si>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</si>
  <si>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</si>
  <si>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</si>
  <si>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</si>
  <si>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</si>
  <si>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</si>
  <si>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</si>
  <si>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</si>
  <si>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</si>
  <si>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</si>
  <si>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</si>
  <si>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</si>
  <si>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</si>
  <si>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</si>
  <si>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</si>
  <si>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</si>
  <si>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</si>
  <si>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</si>
  <si>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</si>
  <si>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</si>
  <si>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</si>
  <si>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</si>
  <si>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</si>
  <si>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</si>
  <si>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</si>
  <si>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</si>
  <si>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</si>
  <si>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</si>
  <si>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</si>
  <si>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</si>
  <si>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</si>
  <si>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</si>
  <si>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</si>
  <si>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</si>
  <si>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</si>
  <si>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</si>
  <si>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</si>
  <si>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</si>
  <si>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</si>
  <si>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</si>
  <si>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</si>
  <si>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</si>
  <si>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</si>
  <si>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</si>
  <si>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</si>
  <si>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</si>
  <si>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</si>
  <si>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</si>
  <si>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</si>
  <si>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</si>
  <si>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</si>
  <si>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</si>
  <si>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</si>
  <si>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</si>
  <si>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</si>
  <si>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</si>
  <si>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</si>
  <si>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</si>
  <si>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</si>
  <si>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</si>
  <si>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</si>
  <si>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</si>
  <si>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</si>
  <si>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</si>
  <si>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</si>
  <si>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</si>
  <si>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</si>
  <si>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</si>
  <si>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</si>
  <si>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</si>
  <si>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</si>
  <si>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</si>
  <si>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</si>
  <si>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</si>
  <si>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</si>
  <si>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</si>
  <si>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</si>
  <si>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</si>
  <si>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</si>
  <si>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</si>
  <si>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</si>
  <si>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</si>
  <si>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</si>
  <si>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</si>
  <si>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</si>
  <si>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</si>
  <si>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</si>
  <si>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</si>
  <si>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</si>
  <si>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</si>
  <si>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</si>
  <si>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</si>
  <si>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</si>
  <si>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</si>
  <si>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</si>
  <si>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</si>
  <si>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</si>
  <si>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</si>
  <si>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</si>
  <si>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</si>
  <si>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</si>
  <si>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</si>
  <si>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</si>
  <si>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</si>
  <si>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</si>
  <si>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</si>
  <si>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</si>
  <si>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</si>
  <si>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</si>
  <si>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</si>
  <si>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</si>
  <si>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</si>
  <si>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</si>
  <si>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</si>
  <si>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</si>
  <si>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</si>
  <si>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</si>
  <si>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</si>
  <si>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</si>
  <si>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</si>
  <si>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</si>
  <si>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</si>
  <si>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</si>
  <si>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</si>
  <si>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</si>
  <si>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</si>
  <si>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</si>
  <si>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</si>
  <si>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</si>
  <si>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</si>
  <si>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</si>
  <si>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</si>
  <si>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</si>
  <si>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</si>
  <si>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</si>
  <si>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</si>
  <si>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</si>
  <si>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</si>
  <si>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</si>
  <si>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</si>
  <si>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</si>
  <si>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</si>
  <si>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</si>
  <si>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</si>
  <si>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</si>
  <si>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</si>
  <si>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</si>
  <si>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</si>
  <si>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</si>
  <si>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</si>
  <si>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</si>
  <si>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</si>
  <si>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</si>
  <si>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</si>
  <si>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</si>
  <si>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</si>
  <si>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</si>
  <si>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</si>
  <si>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</si>
  <si>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</si>
  <si>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</si>
  <si>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</si>
  <si>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</si>
  <si>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</si>
  <si>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</si>
  <si>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</si>
  <si>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</si>
  <si>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</si>
  <si>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</si>
  <si>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</si>
  <si>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</si>
  <si>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</si>
  <si>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</si>
  <si>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</si>
  <si>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</si>
  <si>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</si>
  <si>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</si>
  <si>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</si>
  <si>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</si>
  <si>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</si>
  <si>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</si>
  <si>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</si>
  <si>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</si>
  <si>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</si>
  <si>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</si>
  <si>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</si>
  <si>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</si>
  <si>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</si>
  <si>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</si>
  <si>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</si>
  <si>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</si>
  <si>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</si>
  <si>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</si>
  <si>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</si>
  <si>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</si>
  <si>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</si>
  <si>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</si>
  <si>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</si>
  <si>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</si>
  <si>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</si>
  <si>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</si>
  <si>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</si>
  <si>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</si>
  <si>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</si>
  <si>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</si>
  <si>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</si>
  <si>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</si>
  <si>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</si>
  <si>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</si>
  <si>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</si>
  <si>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</si>
  <si>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</si>
  <si>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</si>
  <si>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</si>
  <si>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</si>
  <si>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</si>
  <si>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</si>
  <si>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</si>
  <si>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</si>
  <si>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</si>
  <si>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</si>
  <si>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</si>
  <si>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</si>
  <si>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</si>
  <si>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</si>
  <si>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</si>
  <si>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</si>
  <si>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</si>
  <si>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</si>
  <si>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</si>
  <si>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</si>
  <si>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</si>
  <si>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</si>
  <si>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</si>
  <si>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</si>
  <si>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</si>
  <si>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</si>
  <si>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</si>
  <si>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</si>
  <si>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</si>
  <si>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</si>
  <si>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</si>
  <si>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</si>
  <si>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</si>
  <si>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</si>
  <si>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</si>
  <si>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</si>
  <si>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</si>
  <si>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</si>
  <si>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</si>
  <si>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</si>
  <si>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</si>
  <si>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</si>
  <si>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</si>
  <si>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</si>
  <si>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</si>
  <si>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</si>
  <si>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</si>
  <si>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</si>
  <si>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</si>
  <si>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</si>
  <si>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</si>
  <si>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</si>
  <si>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</si>
  <si>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</si>
  <si>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</si>
  <si>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</si>
  <si>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</si>
  <si>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</si>
  <si>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</si>
  <si>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</si>
  <si>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</si>
  <si>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</si>
  <si>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</si>
  <si>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</si>
  <si>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</si>
  <si>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</si>
  <si>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</si>
  <si>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</si>
  <si>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</si>
  <si>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</si>
  <si>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</si>
  <si>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</si>
  <si>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</si>
  <si>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</si>
  <si>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</si>
  <si>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</si>
  <si>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</si>
  <si>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</si>
  <si>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</si>
  <si>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</si>
  <si>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</si>
  <si>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</si>
  <si>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</si>
  <si>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</si>
  <si>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</si>
  <si>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</si>
  <si>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</si>
  <si>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</si>
  <si>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</si>
  <si>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</si>
  <si>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</si>
  <si>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</si>
  <si>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</si>
  <si>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</si>
  <si>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</si>
  <si>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</si>
  <si>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</si>
  <si>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</si>
  <si>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</si>
  <si>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</si>
  <si>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</si>
  <si>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</si>
  <si>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</si>
  <si>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</si>
  <si>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</si>
  <si>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</si>
  <si>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</si>
  <si>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</si>
  <si>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</si>
  <si>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</si>
  <si>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</si>
  <si>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</si>
  <si>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</si>
  <si>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</si>
  <si>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</si>
  <si>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</si>
  <si>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</si>
  <si>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</si>
  <si>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</si>
  <si>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</si>
  <si>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</si>
  <si>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</si>
  <si>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</si>
  <si>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</si>
  <si>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</si>
  <si>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</si>
  <si>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</si>
  <si>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</si>
  <si>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</si>
  <si>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</si>
  <si>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</si>
  <si>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</si>
  <si>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</si>
  <si>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</si>
  <si>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</si>
  <si>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</si>
  <si>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</si>
  <si>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</si>
  <si>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</si>
  <si>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</si>
  <si>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</si>
  <si>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</si>
  <si>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</si>
  <si>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</si>
  <si>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</si>
  <si>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</si>
  <si>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</si>
  <si>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</si>
  <si>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</si>
  <si>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</si>
  <si>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</si>
  <si>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</si>
  <si>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</si>
  <si>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</si>
  <si>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</si>
  <si>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</si>
  <si>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</si>
  <si>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</si>
  <si>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</si>
  <si>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</si>
  <si>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</si>
  <si>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</si>
  <si>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</si>
  <si>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</si>
  <si>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</si>
  <si>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</si>
  <si>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</si>
  <si>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</si>
  <si>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</si>
  <si>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</si>
  <si>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</si>
  <si>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</si>
  <si>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</si>
  <si>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</si>
  <si>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</si>
  <si>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</si>
  <si>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</si>
  <si>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</si>
  <si>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</si>
  <si>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</si>
  <si>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</si>
  <si>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</si>
  <si>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</si>
  <si>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</si>
  <si>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</si>
  <si>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</si>
  <si>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</si>
  <si>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</si>
  <si>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</si>
  <si>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</si>
  <si>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</si>
  <si>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</si>
  <si>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</si>
  <si>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</si>
  <si>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</si>
  <si>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</si>
  <si>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</si>
  <si>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</si>
  <si>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</si>
  <si>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</si>
  <si>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</si>
  <si>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</si>
  <si>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</si>
  <si>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</si>
  <si>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</si>
  <si>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</si>
  <si>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</si>
  <si>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</si>
  <si>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</si>
  <si>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</si>
  <si>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</si>
  <si>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</si>
  <si>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</si>
  <si>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</si>
  <si>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</si>
  <si>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</si>
  <si>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</si>
  <si>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</si>
  <si>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</si>
  <si>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</si>
  <si>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</si>
  <si>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</si>
  <si>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</si>
  <si>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</si>
  <si>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</si>
  <si>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</si>
  <si>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</si>
  <si>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</si>
  <si>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</si>
  <si>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</si>
  <si>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</si>
  <si>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</si>
  <si>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</si>
  <si>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</si>
  <si>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</si>
  <si>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</si>
  <si>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</si>
  <si>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</si>
  <si>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</si>
  <si>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</si>
  <si>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</si>
  <si>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</si>
  <si>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</si>
  <si>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</si>
  <si>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</si>
  <si>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</si>
  <si>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</si>
  <si>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</si>
  <si>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</si>
  <si>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</si>
  <si>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</si>
  <si>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</si>
  <si>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</si>
  <si>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</si>
  <si>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</si>
  <si>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</si>
  <si>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</si>
  <si>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</si>
  <si>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</si>
  <si>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</si>
  <si>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</si>
  <si>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</si>
  <si>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</si>
  <si>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</si>
  <si>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</si>
  <si>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</si>
  <si>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</si>
  <si>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</si>
  <si>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</si>
  <si>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</si>
  <si>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</si>
  <si>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</si>
  <si>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</si>
  <si>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</si>
  <si>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</si>
  <si>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</si>
  <si>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</si>
  <si>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</si>
  <si>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</si>
  <si>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</si>
  <si>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</si>
  <si>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</si>
  <si>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</si>
  <si>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</si>
  <si>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</si>
  <si>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</si>
  <si>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</si>
  <si>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</si>
  <si>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</si>
  <si>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</si>
  <si>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</si>
  <si>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</si>
  <si>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</si>
  <si>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</si>
  <si>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</si>
  <si>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</si>
  <si>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</si>
  <si>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</si>
  <si>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</si>
  <si>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</si>
  <si>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</si>
  <si>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</si>
  <si>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</si>
  <si>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</si>
  <si>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</si>
  <si>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</si>
  <si>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</si>
  <si>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</si>
  <si>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</si>
  <si>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</si>
  <si>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</si>
  <si>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</si>
  <si>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</si>
  <si>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</si>
  <si>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</si>
  <si>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</si>
  <si>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</si>
  <si>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</si>
  <si>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</si>
  <si>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</si>
  <si>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</si>
  <si>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</si>
  <si>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</si>
  <si>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</si>
  <si>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</si>
  <si>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</si>
  <si>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</si>
  <si>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</si>
  <si>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</si>
  <si>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</si>
  <si>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</si>
  <si>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</si>
  <si>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</si>
  <si>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</si>
  <si>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</si>
  <si>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</si>
  <si>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</si>
  <si>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</si>
  <si>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</si>
  <si>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</si>
  <si>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</si>
  <si>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</si>
  <si>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</si>
  <si>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</si>
  <si>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</si>
  <si>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</si>
  <si>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</si>
  <si>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</si>
  <si>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</si>
  <si>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</si>
  <si>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</si>
  <si>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</si>
  <si>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</si>
  <si>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</si>
  <si>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</si>
  <si>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</si>
  <si>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</si>
  <si>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</si>
  <si>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</si>
  <si>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</si>
  <si>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</si>
  <si>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</si>
  <si>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</si>
  <si>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</si>
  <si>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</si>
  <si>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</si>
  <si>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</si>
  <si>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</si>
  <si>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</si>
  <si>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</si>
  <si>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</si>
  <si>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</si>
  <si>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</si>
  <si>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</si>
  <si>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</si>
  <si>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</si>
  <si>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</si>
  <si>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</si>
  <si>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</si>
  <si>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</si>
  <si>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</si>
  <si>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</si>
  <si>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</si>
  <si>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</si>
  <si>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</si>
  <si>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</si>
  <si>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</si>
  <si>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</si>
  <si>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</si>
  <si>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</si>
  <si>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</si>
  <si>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</si>
  <si>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</si>
  <si>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</si>
  <si>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</si>
  <si>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</si>
  <si>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</si>
  <si>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</si>
  <si>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</si>
  <si>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</si>
  <si>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</si>
  <si>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</si>
  <si>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</si>
  <si>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</si>
  <si>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</si>
  <si>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</si>
  <si>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</si>
  <si>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</si>
  <si>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</si>
  <si>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</si>
  <si>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</si>
  <si>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</si>
  <si>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</si>
  <si>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</si>
  <si>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</si>
  <si>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</si>
  <si>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</si>
  <si>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</si>
  <si>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</si>
  <si>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</si>
  <si>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</si>
  <si>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</si>
  <si>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</si>
  <si>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</si>
  <si>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</si>
  <si>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</si>
  <si>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</si>
  <si>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</si>
  <si>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</si>
  <si>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</si>
  <si>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</si>
  <si>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</si>
  <si>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</si>
  <si>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</si>
  <si>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</si>
  <si>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</si>
  <si>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</si>
  <si>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</si>
  <si>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</si>
  <si>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</si>
  <si>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</si>
  <si>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</si>
  <si>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</si>
  <si>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</si>
  <si>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</si>
  <si>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</si>
  <si>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</si>
  <si>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</si>
  <si>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</si>
  <si>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</si>
  <si>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</si>
  <si>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</si>
  <si>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</si>
  <si>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</si>
  <si>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</si>
  <si>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</si>
  <si>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</si>
  <si>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</si>
  <si>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</si>
  <si>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</si>
  <si>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</si>
  <si>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</si>
  <si>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</si>
  <si>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</si>
  <si>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</si>
  <si>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</si>
  <si>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</si>
  <si>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</si>
  <si>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</si>
  <si>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</si>
  <si>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</si>
  <si>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</si>
  <si>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</si>
  <si>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</si>
  <si>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</si>
  <si>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</si>
  <si>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</si>
  <si>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</si>
  <si>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</si>
  <si>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</si>
  <si>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</si>
  <si>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</si>
  <si>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</si>
  <si>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</si>
  <si>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</si>
  <si>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</si>
  <si>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</si>
  <si>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</si>
  <si>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</si>
  <si>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</si>
  <si>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</si>
  <si>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</si>
  <si>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</si>
  <si>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</si>
  <si>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</si>
  <si>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</si>
  <si>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</si>
  <si>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</si>
  <si>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</si>
  <si>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</si>
  <si>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</si>
  <si>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</si>
  <si>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</si>
  <si>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</si>
  <si>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</si>
  <si>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</si>
  <si>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</si>
  <si>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</si>
  <si>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</si>
  <si>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</si>
  <si>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</si>
  <si>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</si>
  <si>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</si>
  <si>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</si>
  <si>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</si>
  <si>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</si>
  <si>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</si>
  <si>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</si>
  <si>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</si>
  <si>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</si>
  <si>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</si>
  <si>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</si>
  <si>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</si>
  <si>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</si>
  <si>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</si>
  <si>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</si>
  <si>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</si>
  <si>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</si>
  <si>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</si>
  <si>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</si>
  <si>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</si>
  <si>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</si>
  <si>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</si>
  <si>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</si>
  <si>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</si>
  <si>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</si>
  <si>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</si>
  <si>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</si>
  <si>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</si>
  <si>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</si>
  <si>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</si>
  <si>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</si>
  <si>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</si>
  <si>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</si>
  <si>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</si>
  <si>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</si>
  <si>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</si>
  <si>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</si>
  <si>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</si>
  <si>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</si>
  <si>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</si>
  <si>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</si>
  <si>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</si>
  <si>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</si>
  <si>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</si>
  <si>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</si>
  <si>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</si>
  <si>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</si>
  <si>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</si>
  <si>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</si>
  <si>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</si>
  <si>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</si>
  <si>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</si>
  <si>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</si>
  <si>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</si>
  <si>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</si>
  <si>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</si>
  <si>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</si>
  <si>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</si>
  <si>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</si>
  <si>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</si>
  <si>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</si>
  <si>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</si>
  <si>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</si>
  <si>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</si>
  <si>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</si>
  <si>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</si>
  <si>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</si>
  <si>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</si>
  <si>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</si>
  <si>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</si>
  <si>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</si>
  <si>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</si>
  <si>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</si>
  <si>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</si>
  <si>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</si>
  <si>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</si>
  <si>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</si>
  <si>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</si>
  <si>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</si>
  <si>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</si>
  <si>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</si>
  <si>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</si>
  <si>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</si>
  <si>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</si>
  <si>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</si>
  <si>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</si>
  <si>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</si>
  <si>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</si>
  <si>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</si>
  <si>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</si>
  <si>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</si>
  <si>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</si>
  <si>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</si>
  <si>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</si>
  <si>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</si>
  <si>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</si>
  <si>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</si>
  <si>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</si>
  <si>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</si>
  <si>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</si>
  <si>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</si>
  <si>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</si>
  <si>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</si>
  <si>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</si>
  <si>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</si>
  <si>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</si>
  <si>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</si>
  <si>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</si>
  <si>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</si>
  <si>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</si>
  <si>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</si>
  <si>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</si>
  <si>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</si>
  <si>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</si>
  <si>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</si>
  <si>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</si>
  <si>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</si>
  <si>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</si>
  <si>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</si>
  <si>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</si>
  <si>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</si>
  <si>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</si>
  <si>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</si>
  <si>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</si>
  <si>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</si>
  <si>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</si>
  <si>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</si>
  <si>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</si>
  <si>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</si>
  <si>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</si>
  <si>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</si>
  <si>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</si>
  <si>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</si>
  <si>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</si>
  <si>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</si>
  <si>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</si>
  <si>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</si>
  <si>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</si>
  <si>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</si>
  <si>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</si>
  <si>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</si>
  <si>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</si>
  <si>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</si>
  <si>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</si>
  <si>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</si>
  <si>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</si>
  <si>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</si>
  <si>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</si>
  <si>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</si>
  <si>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</si>
  <si>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</si>
  <si>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</si>
  <si>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</si>
  <si>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</si>
  <si>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</si>
  <si>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</si>
  <si>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</si>
  <si>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</si>
  <si>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</si>
  <si>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</si>
  <si>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</si>
  <si>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</si>
  <si>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</si>
  <si>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</si>
  <si>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</si>
  <si>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</si>
  <si>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</si>
  <si>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</si>
  <si>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</si>
  <si>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</si>
  <si>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</si>
  <si>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</si>
  <si>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</si>
  <si>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</si>
  <si>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</si>
  <si>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</si>
  <si>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</si>
  <si>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</si>
  <si>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</si>
  <si>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</si>
  <si>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</si>
  <si>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</si>
  <si>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</si>
  <si>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</si>
  <si>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</si>
  <si>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</si>
  <si>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</si>
  <si>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</si>
  <si>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</si>
  <si>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</si>
  <si>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</si>
  <si>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</si>
  <si>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</si>
  <si>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</si>
  <si>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</si>
  <si>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</si>
  <si>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</si>
  <si>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</si>
  <si>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</si>
  <si>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</si>
  <si>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</si>
  <si>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</si>
  <si>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</si>
  <si>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</si>
  <si>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</si>
  <si>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</si>
  <si>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</si>
  <si>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</si>
  <si>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</si>
  <si>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</si>
  <si>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</si>
  <si>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</si>
  <si>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</si>
  <si>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</si>
  <si>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</si>
  <si>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</si>
  <si>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</si>
  <si>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</si>
  <si>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</si>
  <si>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</si>
  <si>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</si>
  <si>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</si>
  <si>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</si>
  <si>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</si>
  <si>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</si>
  <si>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</si>
  <si>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</si>
  <si>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</si>
  <si>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</si>
  <si>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</si>
  <si>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</si>
  <si>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</si>
  <si>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</si>
  <si>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</si>
  <si>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</si>
  <si>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</si>
  <si>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</si>
  <si>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</si>
  <si>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</si>
  <si>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</si>
  <si>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</si>
  <si>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</si>
  <si>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</si>
  <si>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</si>
  <si>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</si>
  <si>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</si>
  <si>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</si>
  <si>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</si>
  <si>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</si>
  <si>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</si>
  <si>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</si>
  <si>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</si>
  <si>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</si>
  <si>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</si>
  <si>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</si>
  <si>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</si>
  <si>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</si>
  <si>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</si>
  <si>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</si>
  <si>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</si>
  <si>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</si>
  <si>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</si>
  <si>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</si>
  <si>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</si>
  <si>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</si>
  <si>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</si>
  <si>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</si>
  <si>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</si>
  <si>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</si>
  <si>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</si>
  <si>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</si>
  <si>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</si>
  <si>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</si>
  <si>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</si>
  <si>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</si>
  <si>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</si>
  <si>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</si>
  <si>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</si>
  <si>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</si>
  <si>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</si>
  <si>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</si>
  <si>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</si>
  <si>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</si>
  <si>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</si>
  <si>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</si>
  <si>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</si>
  <si>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</si>
  <si>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</si>
  <si>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</si>
  <si>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</si>
  <si>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</si>
  <si>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</si>
  <si>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</si>
  <si>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</si>
  <si>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</si>
  <si>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</si>
  <si>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</si>
  <si>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</si>
  <si>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</si>
  <si>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</si>
  <si>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</si>
  <si>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</si>
  <si>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</si>
  <si>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</si>
  <si>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</si>
  <si>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</si>
  <si>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</si>
  <si>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</si>
  <si>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</si>
  <si>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</si>
  <si>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</si>
  <si>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</si>
  <si>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</si>
  <si>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</si>
  <si>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</si>
  <si>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</si>
  <si>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</si>
  <si>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</si>
  <si>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</si>
  <si>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</si>
  <si>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</si>
  <si>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</si>
  <si>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</si>
  <si>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</si>
  <si>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</si>
  <si>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</si>
  <si>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</si>
  <si>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</si>
  <si>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</si>
  <si>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</si>
  <si>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</si>
  <si>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</si>
  <si>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</si>
  <si>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</si>
  <si>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</si>
  <si>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</si>
  <si>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</si>
  <si>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</si>
  <si>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</si>
  <si>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</si>
  <si>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</si>
  <si>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</si>
  <si>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</si>
  <si>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</si>
  <si>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</si>
  <si>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</si>
  <si>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</si>
  <si>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</si>
  <si>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</si>
  <si>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</si>
  <si>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</si>
  <si>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</si>
  <si>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</si>
  <si>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</si>
  <si>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</si>
  <si>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</si>
  <si>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</si>
  <si>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</si>
  <si>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</si>
  <si>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</si>
  <si>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</si>
  <si>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</si>
  <si>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</si>
  <si>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</si>
  <si>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</si>
  <si>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</si>
  <si>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</si>
  <si>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</si>
  <si>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</si>
  <si>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</si>
  <si>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</si>
  <si>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</si>
  <si>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</si>
  <si>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</si>
  <si>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</si>
  <si>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</si>
  <si>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</si>
  <si>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</si>
  <si>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</si>
  <si>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</si>
  <si>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</si>
  <si>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</si>
  <si>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</si>
  <si>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</si>
  <si>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</si>
  <si>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</si>
  <si>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</si>
  <si>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</si>
  <si>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</si>
  <si>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</si>
  <si>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</si>
  <si>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</si>
  <si>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</si>
  <si>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</si>
  <si>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</si>
  <si>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</si>
  <si>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</si>
  <si>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</si>
  <si>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</si>
  <si>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</si>
  <si>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</si>
  <si>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</si>
  <si>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</si>
  <si>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</si>
  <si>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</si>
  <si>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</si>
  <si>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</si>
  <si>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</si>
  <si>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</si>
  <si>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</si>
  <si>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</si>
  <si>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</si>
  <si>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</si>
  <si>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</si>
  <si>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</si>
  <si>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</si>
  <si>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</si>
  <si>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</si>
  <si>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</si>
  <si>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</si>
  <si>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</si>
  <si>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</si>
  <si>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</si>
  <si>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</si>
  <si>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</si>
  <si>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</si>
  <si>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</si>
  <si>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</si>
  <si>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</si>
  <si>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</si>
  <si>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</si>
  <si>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</si>
  <si>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</si>
  <si>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</si>
  <si>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</si>
  <si>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</si>
  <si>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</si>
  <si>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</si>
  <si>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</si>
  <si>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</si>
  <si>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</si>
  <si>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</si>
  <si>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</si>
  <si>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</si>
  <si>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</si>
  <si>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</si>
  <si>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</si>
  <si>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</si>
  <si>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</si>
  <si>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</si>
  <si>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</si>
  <si>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</si>
  <si>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</si>
  <si>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</si>
  <si>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</si>
  <si>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</si>
  <si>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</si>
  <si>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</si>
  <si>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</si>
  <si>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</si>
  <si>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</si>
  <si>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</si>
  <si>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</si>
  <si>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</si>
  <si>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</si>
  <si>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</si>
  <si>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</si>
  <si>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</si>
  <si>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</si>
  <si>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</si>
  <si>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</si>
  <si>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</si>
  <si>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</si>
  <si>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</si>
  <si>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</si>
  <si>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</si>
  <si>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</si>
  <si>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</si>
  <si>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</si>
  <si>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</si>
  <si>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</si>
  <si>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</si>
  <si>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</si>
  <si>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</si>
  <si>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</si>
  <si>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</si>
  <si>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</si>
  <si>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</si>
  <si>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</si>
  <si>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</si>
  <si>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</si>
  <si>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</si>
  <si>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</si>
  <si>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</si>
  <si>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</si>
  <si>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</si>
  <si>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</si>
  <si>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</si>
  <si>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</si>
  <si>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</si>
  <si>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</si>
  <si>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</si>
  <si>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</si>
  <si>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</si>
  <si>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</si>
  <si>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</si>
  <si>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</si>
  <si>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</si>
  <si>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</si>
  <si>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</si>
  <si>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</si>
  <si>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</si>
  <si>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</si>
  <si>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</si>
  <si>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</si>
  <si>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</si>
  <si>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</si>
  <si>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</si>
  <si>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</si>
  <si>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</si>
  <si>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</si>
  <si>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</si>
  <si>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</si>
  <si>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</si>
  <si>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</si>
  <si>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</si>
  <si>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</si>
  <si>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</si>
  <si>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</si>
  <si>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</si>
  <si>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</si>
  <si>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</si>
  <si>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</si>
  <si>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</si>
  <si>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</si>
  <si>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</si>
  <si>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</si>
  <si>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</si>
  <si>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</si>
  <si>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</si>
  <si>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</si>
  <si>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</si>
  <si>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</si>
  <si>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</si>
  <si>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</si>
  <si>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</si>
  <si>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</si>
  <si>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</si>
  <si>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</si>
  <si>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</si>
  <si>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</si>
  <si>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</si>
  <si>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</si>
  <si>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</si>
  <si>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</si>
  <si>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</si>
  <si>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</si>
  <si>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</si>
  <si>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</si>
  <si>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</si>
  <si>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</si>
  <si>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</si>
  <si>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</si>
  <si>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</si>
  <si>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</si>
  <si>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</si>
  <si>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</si>
  <si>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</si>
  <si>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</si>
  <si>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</si>
  <si>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</si>
  <si>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</si>
  <si>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</si>
  <si>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</si>
  <si>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</si>
  <si>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</si>
  <si>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</si>
  <si>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</si>
  <si>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</si>
  <si>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</si>
  <si>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</si>
  <si>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</si>
  <si>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</si>
  <si>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</si>
  <si>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</si>
  <si>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</si>
  <si>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</si>
  <si>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</si>
  <si>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</si>
  <si>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</si>
  <si>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</si>
  <si>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</si>
  <si>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</si>
  <si>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</si>
  <si>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</si>
  <si>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</si>
  <si>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</si>
  <si>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</si>
  <si>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</si>
  <si>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</si>
  <si>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</si>
  <si>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</si>
  <si>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</si>
  <si>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</si>
  <si>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</si>
  <si>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</si>
  <si>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</si>
  <si>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</si>
  <si>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</si>
  <si>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</si>
  <si>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</si>
  <si>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</si>
  <si>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</si>
  <si>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</si>
  <si>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</si>
  <si>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</si>
  <si>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</si>
  <si>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</si>
  <si>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</si>
  <si>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</si>
  <si>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</si>
  <si>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</si>
  <si>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</si>
  <si>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</si>
  <si>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</si>
  <si>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</si>
  <si>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</si>
  <si>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</si>
  <si>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</si>
  <si>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</si>
  <si>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</si>
  <si>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</si>
  <si>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</si>
  <si>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</si>
  <si>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</si>
  <si>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</si>
  <si>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</si>
  <si>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</si>
  <si>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</si>
  <si>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</si>
  <si>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</si>
  <si>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</si>
  <si>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</si>
  <si>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</si>
  <si>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</si>
  <si>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</si>
  <si>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</si>
  <si>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</si>
  <si>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</si>
  <si>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</si>
  <si>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</si>
  <si>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</si>
  <si>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</si>
  <si>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</si>
  <si>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</si>
  <si>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</si>
  <si>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</si>
  <si>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</si>
  <si>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</si>
  <si>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</si>
  <si>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</si>
  <si>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</si>
  <si>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</si>
  <si>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</si>
  <si>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</si>
  <si>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</si>
  <si>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</si>
  <si>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</si>
  <si>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</si>
  <si>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</si>
  <si>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</si>
  <si>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</si>
  <si>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</si>
  <si>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</si>
  <si>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</si>
  <si>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</si>
  <si>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</si>
  <si>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</si>
  <si>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</si>
  <si>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</si>
  <si>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</si>
  <si>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</si>
  <si>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</si>
  <si>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</si>
  <si>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</si>
  <si>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</si>
  <si>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</si>
  <si>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</si>
  <si>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</si>
  <si>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</si>
  <si>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</si>
  <si>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</si>
  <si>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</si>
  <si>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</si>
  <si>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</si>
  <si>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</si>
  <si>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</si>
  <si>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</si>
  <si>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</si>
  <si>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</si>
  <si>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</si>
  <si>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</si>
  <si>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</si>
  <si>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</si>
  <si>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</si>
  <si>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</si>
  <si>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</si>
  <si>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</si>
  <si>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</si>
  <si>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</si>
  <si>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</si>
  <si>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</si>
  <si>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</si>
  <si>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</si>
  <si>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</si>
  <si>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</si>
  <si>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</si>
  <si>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</si>
  <si>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</si>
  <si>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</si>
  <si>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</si>
  <si>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</si>
  <si>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</si>
  <si>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</si>
  <si>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</si>
  <si>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</si>
  <si>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</si>
  <si>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</si>
  <si>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</si>
  <si>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</si>
  <si>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</si>
  <si>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</si>
  <si>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</si>
  <si>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</si>
  <si>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</si>
  <si>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</si>
  <si>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</si>
  <si>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</si>
  <si>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</si>
  <si>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</si>
  <si>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</si>
  <si>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</si>
  <si>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</si>
  <si>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</si>
  <si>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</si>
  <si>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</si>
  <si>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</si>
  <si>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</si>
  <si>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</si>
  <si>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</si>
  <si>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</si>
  <si>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</si>
  <si>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</si>
  <si>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</si>
  <si>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</si>
  <si>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</si>
  <si>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</si>
  <si>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</si>
  <si>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</si>
  <si>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</si>
  <si>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</si>
  <si>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</si>
  <si>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</si>
  <si>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</si>
  <si>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</si>
  <si>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</si>
  <si>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</si>
  <si>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</si>
  <si>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</si>
  <si>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</si>
  <si>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</si>
  <si>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</si>
  <si>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</si>
  <si>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</si>
  <si>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</si>
  <si>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</si>
  <si>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</si>
  <si>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</si>
  <si>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</si>
  <si>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</si>
  <si>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</si>
  <si>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</si>
  <si>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</si>
  <si>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</si>
  <si>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</si>
  <si>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</si>
  <si>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</si>
  <si>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</si>
  <si>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</si>
  <si>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</si>
  <si>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</si>
  <si>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</si>
  <si>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</si>
  <si>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</si>
  <si>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</si>
  <si>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</si>
  <si>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</si>
  <si>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</si>
  <si>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</si>
  <si>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</si>
  <si>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</si>
  <si>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</si>
  <si>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</si>
  <si>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</si>
  <si>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</si>
  <si>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</si>
  <si>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</si>
  <si>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</si>
  <si>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</si>
  <si>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</si>
  <si>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</si>
  <si>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</si>
  <si>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</si>
  <si>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</si>
  <si>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</si>
  <si>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</si>
  <si>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</si>
  <si>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</si>
  <si>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</si>
  <si>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</si>
  <si>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</si>
  <si>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</si>
  <si>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</si>
  <si>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</si>
  <si>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</si>
  <si>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</si>
  <si>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</si>
  <si>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</si>
  <si>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</si>
  <si>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</si>
  <si>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</si>
  <si>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</si>
  <si>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</si>
  <si>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</si>
  <si>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</si>
  <si>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</si>
  <si>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</si>
  <si>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</si>
  <si>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</si>
  <si>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</si>
  <si>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</si>
  <si>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</si>
  <si>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</si>
  <si>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</si>
  <si>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</si>
  <si>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</si>
  <si>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</si>
  <si>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</si>
  <si>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</si>
  <si>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</si>
  <si>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</si>
  <si>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</si>
  <si>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</si>
  <si>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</si>
  <si>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</si>
  <si>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</si>
  <si>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</si>
  <si>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</si>
  <si>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</si>
  <si>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</si>
  <si>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</si>
  <si>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</si>
  <si>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</si>
  <si>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</si>
  <si>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</si>
  <si>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</si>
  <si>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</si>
  <si>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</si>
  <si>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</si>
  <si>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</si>
  <si>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</si>
  <si>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</si>
  <si>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</si>
  <si>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</si>
  <si>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</si>
  <si>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</si>
  <si>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</si>
  <si>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</si>
  <si>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</si>
  <si>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</si>
  <si>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</si>
  <si>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</si>
  <si>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</si>
  <si>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</si>
  <si>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</si>
  <si>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</si>
  <si>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</si>
  <si>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</si>
  <si>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</si>
  <si>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</si>
  <si>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</si>
  <si>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</si>
  <si>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</si>
  <si>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</si>
  <si>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</si>
  <si>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</si>
  <si>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</si>
  <si>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</si>
  <si>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</si>
  <si>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</si>
  <si>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</si>
  <si>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</si>
  <si>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</si>
  <si>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</si>
  <si>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</si>
  <si>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</si>
  <si>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</si>
  <si>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</si>
  <si>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</si>
  <si>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</si>
  <si>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</si>
  <si>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</si>
  <si>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</si>
  <si>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</si>
  <si>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</si>
  <si>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</si>
  <si>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</si>
  <si>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</si>
  <si>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</si>
  <si>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</si>
  <si>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</si>
  <si>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</si>
  <si>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</si>
  <si>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</si>
  <si>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</si>
  <si>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</si>
  <si>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</si>
  <si>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</si>
  <si>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</si>
  <si>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</si>
  <si>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</si>
  <si>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</si>
  <si>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</si>
  <si>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</si>
  <si>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</si>
  <si>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</si>
  <si>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</si>
  <si>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</si>
  <si>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</si>
  <si>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</si>
  <si>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</si>
  <si>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</si>
  <si>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</si>
  <si>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</si>
  <si>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</si>
  <si>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</si>
  <si>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</si>
  <si>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</si>
  <si>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</si>
  <si>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</si>
  <si>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</si>
  <si>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</si>
  <si>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</si>
  <si>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</si>
  <si>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</si>
  <si>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</si>
  <si>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</si>
  <si>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</si>
  <si>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</si>
  <si>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</si>
  <si>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</si>
  <si>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</si>
  <si>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</si>
  <si>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</si>
  <si>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</si>
  <si>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</si>
  <si>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</si>
  <si>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</si>
  <si>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</si>
  <si>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</si>
  <si>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</si>
  <si>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</si>
  <si>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</si>
  <si>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</si>
  <si>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</si>
  <si>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</si>
  <si>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</si>
  <si>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</si>
  <si>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</si>
  <si>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</si>
  <si>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</si>
  <si>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</si>
  <si>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</si>
  <si>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</si>
  <si>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</si>
  <si>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</si>
  <si>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</si>
  <si>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</si>
  <si>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</si>
  <si>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</si>
  <si>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</si>
  <si>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</si>
  <si>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</si>
  <si>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</si>
  <si>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</si>
  <si>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</si>
  <si>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</si>
  <si>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</si>
  <si>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</si>
  <si>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</si>
  <si>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</si>
  <si>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</si>
  <si>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</si>
  <si>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</si>
  <si>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</si>
  <si>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</si>
  <si>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</si>
  <si>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</si>
  <si>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</si>
  <si>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</si>
  <si>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</si>
  <si>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</si>
  <si>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</si>
  <si>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</si>
  <si>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</si>
  <si>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</si>
  <si>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</si>
  <si>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</si>
  <si>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</si>
  <si>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</si>
  <si>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</si>
  <si>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</si>
  <si>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</si>
  <si>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</si>
  <si>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</si>
  <si>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</si>
  <si>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</si>
  <si>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</si>
  <si>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</si>
  <si>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</si>
  <si>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</si>
  <si>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</si>
  <si>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</si>
  <si>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</si>
  <si>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</si>
  <si>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</si>
  <si>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</si>
  <si>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</si>
  <si>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</si>
  <si>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</si>
  <si>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</si>
  <si>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</si>
  <si>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</si>
  <si>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</si>
  <si>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</si>
  <si>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</si>
  <si>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</si>
  <si>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</si>
  <si>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</si>
  <si>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</si>
  <si>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</si>
  <si>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</si>
  <si>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</si>
  <si>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</si>
  <si>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</si>
  <si>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</si>
  <si>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</si>
  <si>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</si>
  <si>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</si>
  <si>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</si>
  <si>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</si>
  <si>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</si>
  <si>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</si>
  <si>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</si>
  <si>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</si>
  <si>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</si>
  <si>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</si>
  <si>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</si>
  <si>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</si>
  <si>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</si>
  <si>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</si>
  <si>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</si>
  <si>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</si>
  <si>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</si>
  <si>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</si>
  <si>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</si>
  <si>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</si>
  <si>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</si>
  <si>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</si>
  <si>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</si>
  <si>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</si>
  <si>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</si>
  <si>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</si>
  <si>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</si>
  <si>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</si>
  <si>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</si>
  <si>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</si>
  <si>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</si>
  <si>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</si>
  <si>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</si>
  <si>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</si>
  <si>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</si>
  <si>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</si>
  <si>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</si>
  <si>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</si>
  <si>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</si>
  <si>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</si>
  <si>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</si>
  <si>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</si>
  <si>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</si>
  <si>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</si>
  <si>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</si>
  <si>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</si>
  <si>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</si>
  <si>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</si>
  <si>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</si>
  <si>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</si>
  <si>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</si>
  <si>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</si>
  <si>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</si>
  <si>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</si>
  <si>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</si>
  <si>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</si>
  <si>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</si>
  <si>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</si>
  <si>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</si>
  <si>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</si>
  <si>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</si>
  <si>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</si>
  <si>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</si>
  <si>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</si>
  <si>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</si>
  <si>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</si>
  <si>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</si>
  <si>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</si>
  <si>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</si>
  <si>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</si>
  <si>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</si>
  <si>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</si>
  <si>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</si>
  <si>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</si>
  <si>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</si>
  <si>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</si>
  <si>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</si>
  <si>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</si>
  <si>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</si>
  <si>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</si>
  <si>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</si>
  <si>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</si>
  <si>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</si>
  <si>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</si>
  <si>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</si>
  <si>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</si>
  <si>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</si>
  <si>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</si>
  <si>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</si>
  <si>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</si>
  <si>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</si>
  <si>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</si>
  <si>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</si>
  <si>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</si>
  <si>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</si>
  <si>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</si>
  <si>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</si>
  <si>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</si>
  <si>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</si>
  <si>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</si>
  <si>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</si>
  <si>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</si>
  <si>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</si>
  <si>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</si>
  <si>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</si>
  <si>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</si>
  <si>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</si>
  <si>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</si>
  <si>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</si>
  <si>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</si>
  <si>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</si>
  <si>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</si>
  <si>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</si>
  <si>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</si>
  <si>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</si>
  <si>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</si>
  <si>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</si>
  <si>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</si>
  <si>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</si>
  <si>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</si>
  <si>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</si>
  <si>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</si>
  <si>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</si>
  <si>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</si>
  <si>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</si>
  <si>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</si>
  <si>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</si>
  <si>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</si>
  <si>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</si>
  <si>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</si>
  <si>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</si>
  <si>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</si>
  <si>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</si>
  <si>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</si>
  <si>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</si>
  <si>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</si>
  <si>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</si>
  <si>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</si>
  <si>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</si>
  <si>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</si>
  <si>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</si>
  <si>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</si>
  <si>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</si>
  <si>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</si>
  <si>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</si>
  <si>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</si>
  <si>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</si>
  <si>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</si>
  <si>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</si>
  <si>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</si>
  <si>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</si>
  <si>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</si>
  <si>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</si>
  <si>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</si>
  <si>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</si>
  <si>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</si>
  <si>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</si>
  <si>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</si>
  <si>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</si>
  <si>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</si>
  <si>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</si>
  <si>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</si>
  <si>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</si>
  <si>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</si>
  <si>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</si>
  <si>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</si>
  <si>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</si>
  <si>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</si>
  <si>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</si>
  <si>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</si>
  <si>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</si>
  <si>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</si>
  <si>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</si>
  <si>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</si>
  <si>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</si>
  <si>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</si>
  <si>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</si>
  <si>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</si>
  <si>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</si>
  <si>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</si>
  <si>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</si>
  <si>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</si>
  <si>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</si>
  <si>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</si>
  <si>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</si>
  <si>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</si>
  <si>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</si>
  <si>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</si>
  <si>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</si>
  <si>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</si>
  <si>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</si>
  <si>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</si>
  <si>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</si>
  <si>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</si>
  <si>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</si>
  <si>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</si>
  <si>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</si>
  <si>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</si>
  <si>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</si>
  <si>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</si>
  <si>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</si>
  <si>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</si>
  <si>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</si>
  <si>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</si>
  <si>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</si>
  <si>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</si>
  <si>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</si>
  <si>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</si>
  <si>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</si>
  <si>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</si>
  <si>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</si>
  <si>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</si>
  <si>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</si>
  <si>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</si>
  <si>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</si>
  <si>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</si>
  <si>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</si>
  <si>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</si>
  <si>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</si>
  <si>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</si>
  <si>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</si>
  <si>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</si>
  <si>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</si>
  <si>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</si>
  <si>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</si>
  <si>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</si>
  <si>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</si>
  <si>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</si>
  <si>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</si>
  <si>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</si>
  <si>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</si>
  <si>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</si>
  <si>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</si>
  <si>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</si>
  <si>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</si>
  <si>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</si>
  <si>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</si>
  <si>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</si>
  <si>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</si>
  <si>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</si>
  <si>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</si>
  <si>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</si>
  <si>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</si>
  <si>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</si>
  <si>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</si>
  <si>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</si>
  <si>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</si>
  <si>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</si>
  <si>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</si>
  <si>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</si>
  <si>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</si>
  <si>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</si>
  <si>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</si>
  <si>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</si>
  <si>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</si>
  <si>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</si>
  <si>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</si>
  <si>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</si>
  <si>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</si>
  <si>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</si>
  <si>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</si>
  <si>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</si>
  <si>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</si>
  <si>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</si>
  <si>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</si>
  <si>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</si>
  <si>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</si>
  <si>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</si>
  <si>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</si>
  <si>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</si>
  <si>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</si>
  <si>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</si>
  <si>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</si>
  <si>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</si>
  <si>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</si>
  <si>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</si>
  <si>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</si>
  <si>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</si>
  <si>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</si>
  <si>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</si>
  <si>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</si>
  <si>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</si>
  <si>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</si>
  <si>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</si>
  <si>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</si>
  <si>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</si>
  <si>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</si>
  <si>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</si>
  <si>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</si>
  <si>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</si>
  <si>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</si>
  <si>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</si>
  <si>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</si>
  <si>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</si>
  <si>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</si>
  <si>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</si>
  <si>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</si>
  <si>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</si>
  <si>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</si>
  <si>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</si>
  <si>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</si>
  <si>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</si>
  <si>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</si>
  <si>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</si>
  <si>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</si>
  <si>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</si>
  <si>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</si>
  <si>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</si>
  <si>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</si>
  <si>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</si>
  <si>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</si>
  <si>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</si>
  <si>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</si>
  <si>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</si>
  <si>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</si>
  <si>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</si>
  <si>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</si>
  <si>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</si>
  <si>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</si>
  <si>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</si>
  <si>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</si>
  <si>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</si>
  <si>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</si>
  <si>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</si>
  <si>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</si>
  <si>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</si>
  <si>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</si>
  <si>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</si>
  <si>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</si>
  <si>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</si>
  <si>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</si>
  <si>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</si>
  <si>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</si>
  <si>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</si>
  <si>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</si>
  <si>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</si>
  <si>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</si>
  <si>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</si>
  <si>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</si>
  <si>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</si>
  <si>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</si>
  <si>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</si>
  <si>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</si>
  <si>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</si>
  <si>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</si>
  <si>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</si>
  <si>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</si>
  <si>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</si>
  <si>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</si>
  <si>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</si>
  <si>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</si>
  <si>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</si>
  <si>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</si>
  <si>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</si>
  <si>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</si>
  <si>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</si>
  <si>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</si>
  <si>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</si>
  <si>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</si>
  <si>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</si>
  <si>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</si>
  <si>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</si>
  <si>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</si>
  <si>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</si>
  <si>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</si>
  <si>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</si>
  <si>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</si>
  <si>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</si>
  <si>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</si>
  <si>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</si>
  <si>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</si>
  <si>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</si>
  <si>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</si>
  <si>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</si>
  <si>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</si>
  <si>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</si>
  <si>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</si>
  <si>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</si>
  <si>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</si>
  <si>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</si>
  <si>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</si>
  <si>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</si>
  <si>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</si>
  <si>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</si>
  <si>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</si>
  <si>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</si>
  <si>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</si>
  <si>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</si>
  <si>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</si>
  <si>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</si>
  <si>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</si>
  <si>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</si>
  <si>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</si>
  <si>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</si>
  <si>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</si>
  <si>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</si>
  <si>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</si>
  <si>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</si>
  <si>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</si>
  <si>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</si>
  <si>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</si>
  <si>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</si>
  <si>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</si>
  <si>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</si>
  <si>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</si>
  <si>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</si>
  <si>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</si>
  <si>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</si>
  <si>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</si>
  <si>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</si>
  <si>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</si>
  <si>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</si>
  <si>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</si>
  <si>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</si>
  <si>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</si>
  <si>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</si>
  <si>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</si>
  <si>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</si>
  <si>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</si>
  <si>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</si>
  <si>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</si>
  <si>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</si>
  <si>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</si>
  <si>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</si>
  <si>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</si>
  <si>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</si>
  <si>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</si>
  <si>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</si>
  <si>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</si>
  <si>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</si>
  <si>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</si>
  <si>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</si>
  <si>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</si>
  <si>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</si>
  <si>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</si>
  <si>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</si>
  <si>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</si>
  <si>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</si>
  <si>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</si>
  <si>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</si>
  <si>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</si>
  <si>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</si>
  <si>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</si>
  <si>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</si>
  <si>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</si>
  <si>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</si>
  <si>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</si>
  <si>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</si>
  <si>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</si>
  <si>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</si>
  <si>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</si>
  <si>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</si>
  <si>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</si>
  <si>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</si>
  <si>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</si>
  <si>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</si>
  <si>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</si>
  <si>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</si>
  <si>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</si>
  <si>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</si>
  <si>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</si>
  <si>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</si>
  <si>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</si>
  <si>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</si>
  <si>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</si>
  <si>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</si>
  <si>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</si>
  <si>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</si>
  <si>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</si>
  <si>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</si>
  <si>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</si>
  <si>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</si>
  <si>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</si>
  <si>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</si>
  <si>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</si>
  <si>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</si>
  <si>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</si>
  <si>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</si>
  <si>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</si>
  <si>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</si>
  <si>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</si>
  <si>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</si>
  <si>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</si>
  <si>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</si>
  <si>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</si>
  <si>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</si>
  <si>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</si>
  <si>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</si>
  <si>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</si>
  <si>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</si>
  <si>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</si>
  <si>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</si>
  <si>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</si>
  <si>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</si>
  <si>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</si>
  <si>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</si>
  <si>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</si>
  <si>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</si>
  <si>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</si>
  <si>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</si>
  <si>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</si>
  <si>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</si>
  <si>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</si>
  <si>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</si>
  <si>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</si>
  <si>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</si>
  <si>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</si>
  <si>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</si>
  <si>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</si>
  <si>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</si>
  <si>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</si>
  <si>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</si>
  <si>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</si>
  <si>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</si>
  <si>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</si>
  <si>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</si>
  <si>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</si>
  <si>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</si>
  <si>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</si>
  <si>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</si>
  <si>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</si>
  <si>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</si>
  <si>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</si>
  <si>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</si>
  <si>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</si>
  <si>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</si>
  <si>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</si>
  <si>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</si>
  <si>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</si>
  <si>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</si>
  <si>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</si>
  <si>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</si>
  <si>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</si>
  <si>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</si>
  <si>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</si>
  <si>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</si>
  <si>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</si>
  <si>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</si>
  <si>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</si>
  <si>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</si>
  <si>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</si>
  <si>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</si>
  <si>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</si>
  <si>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</si>
  <si>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</si>
  <si>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</si>
  <si>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</si>
  <si>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</si>
  <si>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</si>
  <si>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</si>
  <si>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</si>
  <si>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</si>
  <si>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</si>
  <si>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</si>
  <si>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</si>
  <si>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</si>
  <si>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</si>
  <si>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</si>
  <si>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</si>
  <si>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</si>
  <si>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</si>
  <si>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</si>
  <si>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</si>
  <si>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</si>
  <si>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</si>
  <si>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</si>
  <si>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</si>
  <si>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</si>
  <si>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</si>
  <si>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</si>
  <si>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</si>
  <si>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</si>
  <si>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</si>
  <si>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</si>
  <si>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</si>
  <si>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</si>
  <si>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</si>
  <si>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</si>
  <si>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</si>
  <si>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</si>
  <si>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</si>
  <si>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</si>
  <si>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</si>
  <si>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</si>
  <si>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</si>
  <si>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</si>
  <si>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</si>
  <si>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</si>
  <si>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</si>
  <si>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</si>
  <si>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</si>
  <si>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</si>
  <si>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</si>
  <si>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</si>
  <si>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</si>
  <si>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</si>
  <si>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</si>
  <si>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</si>
  <si>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</si>
  <si>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</si>
  <si>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</si>
  <si>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</si>
  <si>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</si>
  <si>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</si>
  <si>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</si>
  <si>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</si>
  <si>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</si>
  <si>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</si>
  <si>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</si>
  <si>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</si>
  <si>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</si>
  <si>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</si>
  <si>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</si>
  <si>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</si>
  <si>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</si>
  <si>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</si>
  <si>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</si>
  <si>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</si>
  <si>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</si>
  <si>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</si>
  <si>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</si>
  <si>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</si>
  <si>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</si>
  <si>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</si>
  <si>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</si>
  <si>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</si>
  <si>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</si>
  <si>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</si>
  <si>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</si>
  <si>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</si>
  <si>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</si>
  <si>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</si>
  <si>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</si>
  <si>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</si>
  <si>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</si>
  <si>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</si>
  <si>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</si>
  <si>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</si>
  <si>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</si>
  <si>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</si>
  <si>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</si>
  <si>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</si>
  <si>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</si>
  <si>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</si>
  <si>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</si>
  <si>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</si>
  <si>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</si>
  <si>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</si>
  <si>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</si>
  <si>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</si>
  <si>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</si>
  <si>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</si>
  <si>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</si>
  <si>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</si>
  <si>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</si>
  <si>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</si>
  <si>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</si>
  <si>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</si>
  <si>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</si>
  <si>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</si>
  <si>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</si>
  <si>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</si>
  <si>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</si>
  <si>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</si>
  <si>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</si>
  <si>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</si>
  <si>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</si>
  <si>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</si>
  <si>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</si>
  <si>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</si>
  <si>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</si>
  <si>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</si>
  <si>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</si>
  <si>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</si>
  <si>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</si>
  <si>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</si>
  <si>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</si>
  <si>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</si>
  <si>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</si>
  <si>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</si>
  <si>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</si>
  <si>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</si>
  <si>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</si>
  <si>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</si>
  <si>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</si>
  <si>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</si>
  <si>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</si>
  <si>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</si>
  <si>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</si>
  <si>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</si>
  <si>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</si>
  <si>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</si>
  <si>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</si>
  <si>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</si>
  <si>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</si>
  <si>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</si>
  <si>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</si>
  <si>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</si>
  <si>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</si>
  <si>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</si>
  <si>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</si>
  <si>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</si>
  <si>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</si>
  <si>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</si>
  <si>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</si>
  <si>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</si>
  <si>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</si>
  <si>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</si>
  <si>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</si>
  <si>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</si>
  <si>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</si>
  <si>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</si>
  <si>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</si>
  <si>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</si>
  <si>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</si>
  <si>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</si>
  <si>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</si>
  <si>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</si>
  <si>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</si>
  <si>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</si>
  <si>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</si>
  <si>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</si>
  <si>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</si>
  <si>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</si>
  <si>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</si>
  <si>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</si>
  <si>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</si>
  <si>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</si>
  <si>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</si>
  <si>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</si>
  <si>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</si>
  <si>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</si>
  <si>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</si>
  <si>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</si>
  <si>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</si>
  <si>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</si>
  <si>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</si>
  <si>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</si>
  <si>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</si>
  <si>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</si>
  <si>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</si>
  <si>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</si>
  <si>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</si>
  <si>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</si>
  <si>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</si>
  <si>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</si>
  <si>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</si>
  <si>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</si>
  <si>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</si>
  <si>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</si>
  <si>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</si>
  <si>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</si>
  <si>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</si>
  <si>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</si>
  <si>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</si>
  <si>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</si>
  <si>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</si>
  <si>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</si>
  <si>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</si>
  <si>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</si>
  <si>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</si>
  <si>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</si>
  <si>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</si>
  <si>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</si>
  <si>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</si>
  <si>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</si>
  <si>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</si>
  <si>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</si>
  <si>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</si>
  <si>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</si>
  <si>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</si>
  <si>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</si>
  <si>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</si>
  <si>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</si>
  <si>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</si>
  <si>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</si>
  <si>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</si>
  <si>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</si>
  <si>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</si>
  <si>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</si>
  <si>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</si>
  <si>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</si>
  <si>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</si>
  <si>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</si>
  <si>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</si>
  <si>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</si>
  <si>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</si>
  <si>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</si>
  <si>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</si>
  <si>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</si>
  <si>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</si>
  <si>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</si>
  <si>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</si>
  <si>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</si>
  <si>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</si>
  <si>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</si>
  <si>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</si>
  <si>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</si>
  <si>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</si>
  <si>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</si>
  <si>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</si>
  <si>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</si>
  <si>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</si>
  <si>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</si>
  <si>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</si>
  <si>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</si>
  <si>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</si>
  <si>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</si>
  <si>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</si>
  <si>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</si>
  <si>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</si>
  <si>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</si>
  <si>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</si>
  <si>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</si>
  <si>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</si>
  <si>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</si>
  <si>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</si>
  <si>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</si>
  <si>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</si>
  <si>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</si>
  <si>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</si>
  <si>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</si>
  <si>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</si>
  <si>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</si>
  <si>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</si>
  <si>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</si>
  <si>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</si>
  <si>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</si>
  <si>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</si>
  <si>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</si>
  <si>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</si>
  <si>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</si>
  <si>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</si>
  <si>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</si>
  <si>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</si>
  <si>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</si>
  <si>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</si>
  <si>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</si>
  <si>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</si>
  <si>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</si>
  <si>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</si>
  <si>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</si>
  <si>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</si>
  <si>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</si>
  <si>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</si>
  <si>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</si>
  <si>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</si>
  <si>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</si>
  <si>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</si>
  <si>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</si>
  <si>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</si>
  <si>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</si>
  <si>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</si>
  <si>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</si>
  <si>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</si>
  <si>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</si>
  <si>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</si>
  <si>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</si>
  <si>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</si>
  <si>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</si>
  <si>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</si>
  <si>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</si>
  <si>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</si>
  <si>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</si>
  <si>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</si>
  <si>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</si>
  <si>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</si>
  <si>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</si>
  <si>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</si>
  <si>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</si>
  <si>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</si>
  <si>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</si>
  <si>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</si>
  <si>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</si>
  <si>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</si>
  <si>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</si>
  <si>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</si>
  <si>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</si>
  <si>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</si>
  <si>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</si>
  <si>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</si>
  <si>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</si>
  <si>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</si>
  <si>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</si>
  <si>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</si>
  <si>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</si>
  <si>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</si>
  <si>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</si>
  <si>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</si>
  <si>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</si>
  <si>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</si>
  <si>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</si>
  <si>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</si>
  <si>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</si>
  <si>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</si>
  <si>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</si>
  <si>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</si>
  <si>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</si>
  <si>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</si>
  <si>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</si>
  <si>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</si>
  <si>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</si>
  <si>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</si>
  <si>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</si>
  <si>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</si>
  <si>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</si>
  <si>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</si>
  <si>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</si>
  <si>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</si>
  <si>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</si>
  <si>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</si>
  <si>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</si>
  <si>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</si>
  <si>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</si>
  <si>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</si>
  <si>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</si>
  <si>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</si>
  <si>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</si>
  <si>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</si>
  <si>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</si>
  <si>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</si>
  <si>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</si>
  <si>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</si>
  <si>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</si>
  <si>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</si>
  <si>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</si>
  <si>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</si>
  <si>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</si>
  <si>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</si>
  <si>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</si>
  <si>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</si>
  <si>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</si>
  <si>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</si>
  <si>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</si>
  <si>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</si>
  <si>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</si>
  <si>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</si>
  <si>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</si>
  <si>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</si>
  <si>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</si>
  <si>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</si>
  <si>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</si>
  <si>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</si>
  <si>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</si>
  <si>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</si>
  <si>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</si>
  <si>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</si>
  <si>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</si>
  <si>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</si>
  <si>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</si>
  <si>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</si>
  <si>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</si>
  <si>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</si>
  <si>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</si>
  <si>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</si>
  <si>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</si>
  <si>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</si>
  <si>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</si>
  <si>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</si>
  <si>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</si>
  <si>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</si>
  <si>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</si>
  <si>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</si>
  <si>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</si>
  <si>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</si>
  <si>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</si>
  <si>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</si>
  <si>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</si>
  <si>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</si>
  <si>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</si>
  <si>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</si>
  <si>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</si>
  <si>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</si>
  <si>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</si>
  <si>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</si>
  <si>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</si>
  <si>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</si>
  <si>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</si>
  <si>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</si>
  <si>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</si>
  <si>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</si>
  <si>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</si>
  <si>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</si>
  <si>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</si>
  <si>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</si>
  <si>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</si>
  <si>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</si>
  <si>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</si>
  <si>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</si>
  <si>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</si>
  <si>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</si>
  <si>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</si>
  <si>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</si>
  <si>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</si>
  <si>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</si>
  <si>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</si>
  <si>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</si>
  <si>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</si>
  <si>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</si>
  <si>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</si>
  <si>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</si>
  <si>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</si>
  <si>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</si>
  <si>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</si>
  <si>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</si>
  <si>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</si>
  <si>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</si>
  <si>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</si>
  <si>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</si>
  <si>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</si>
  <si>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</si>
  <si>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</si>
  <si>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</si>
  <si>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</si>
  <si>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</si>
  <si>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</si>
  <si>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</si>
  <si>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</si>
  <si>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</si>
  <si>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</si>
  <si>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</si>
  <si>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</si>
  <si>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</si>
  <si>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</si>
  <si>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</si>
  <si>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</si>
  <si>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</si>
  <si>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</si>
  <si>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</si>
  <si>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</si>
  <si>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</si>
  <si>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</si>
  <si>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</si>
  <si>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</si>
  <si>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</si>
  <si>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</si>
  <si>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</si>
  <si>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</si>
  <si>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</si>
  <si>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</si>
  <si>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</si>
  <si>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</si>
  <si>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</si>
  <si>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</si>
  <si>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</si>
  <si>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</si>
  <si>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</si>
  <si>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</si>
  <si>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</si>
  <si>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</si>
  <si>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</si>
  <si>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</si>
  <si>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</si>
  <si>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</si>
  <si>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</si>
  <si>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</si>
  <si>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</si>
  <si>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</si>
  <si>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</si>
  <si>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</si>
  <si>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</si>
  <si>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</si>
  <si>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</si>
  <si>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</si>
  <si>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</si>
  <si>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</si>
  <si>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</si>
  <si>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</si>
  <si>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</si>
  <si>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</si>
  <si>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</si>
  <si>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</si>
  <si>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</si>
  <si>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</si>
  <si>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</si>
  <si>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</si>
  <si>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</si>
  <si>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</si>
  <si>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</si>
  <si>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</si>
  <si>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</si>
  <si>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</si>
  <si>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</si>
  <si>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</si>
  <si>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</si>
  <si>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</si>
  <si>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</si>
  <si>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</si>
  <si>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</si>
  <si>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</si>
  <si>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</si>
  <si>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</si>
  <si>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</si>
  <si>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</si>
  <si>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</si>
  <si>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</si>
  <si>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</si>
  <si>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</si>
  <si>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</si>
  <si>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</si>
  <si>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</si>
  <si>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</si>
  <si>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</si>
  <si>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</si>
  <si>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</si>
  <si>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</si>
  <si>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</si>
  <si>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</si>
  <si>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</si>
  <si>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</si>
  <si>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</si>
  <si>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</si>
  <si>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</si>
  <si>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</si>
  <si>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</si>
  <si>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</si>
  <si>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</si>
  <si>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</si>
  <si>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</si>
  <si>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</si>
  <si>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</si>
  <si>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</si>
  <si>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</si>
  <si>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</si>
  <si>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</si>
  <si>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</si>
  <si>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</si>
  <si>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</si>
  <si>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</si>
  <si>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</si>
  <si>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</si>
  <si>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</si>
  <si>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</si>
  <si>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</si>
  <si>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</si>
  <si>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</si>
  <si>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</si>
  <si>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</si>
  <si>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</si>
  <si>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</si>
  <si>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</si>
  <si>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</si>
  <si>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</si>
  <si>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</si>
  <si>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</si>
  <si>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</si>
  <si>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</si>
  <si>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</si>
  <si>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</si>
  <si>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</si>
  <si>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</si>
  <si>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</si>
  <si>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</si>
  <si>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</si>
  <si>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</si>
  <si>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</si>
  <si>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</si>
  <si>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</si>
  <si>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</si>
  <si>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</si>
  <si>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</si>
  <si>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</si>
  <si>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</si>
  <si>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</si>
  <si>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</si>
  <si>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</si>
  <si>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</si>
  <si>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</si>
  <si>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</si>
  <si>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</si>
  <si>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</si>
  <si>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</si>
  <si>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</si>
  <si>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</si>
  <si>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</si>
  <si>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</si>
  <si>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</si>
  <si>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</si>
  <si>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</si>
  <si>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</si>
  <si>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</si>
  <si>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</si>
  <si>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</si>
  <si>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</si>
  <si>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</si>
  <si>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</si>
  <si>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</si>
  <si>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</si>
  <si>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</si>
  <si>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</si>
  <si>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</si>
  <si>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</si>
  <si>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</si>
  <si>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</si>
  <si>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</si>
  <si>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</si>
  <si>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</si>
  <si>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</si>
  <si>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</si>
  <si>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</si>
  <si>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</si>
  <si>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</si>
  <si>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</si>
  <si>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</si>
  <si>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</si>
  <si>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</si>
  <si>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</si>
  <si>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</si>
  <si>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</si>
  <si>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</si>
  <si>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</si>
  <si>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</si>
  <si>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</si>
  <si>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</si>
  <si>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</si>
  <si>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</si>
  <si>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</si>
  <si>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</si>
  <si>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</si>
  <si>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</si>
  <si>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</si>
  <si>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</si>
  <si>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</si>
  <si>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</si>
  <si>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</si>
  <si>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</si>
  <si>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</si>
  <si>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</si>
  <si>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</si>
  <si>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</si>
  <si>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</si>
  <si>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</si>
  <si>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</si>
  <si>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</si>
  <si>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</si>
  <si>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</si>
  <si>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</si>
  <si>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</si>
  <si>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</si>
  <si>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</si>
  <si>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</si>
  <si>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</si>
  <si>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</si>
  <si>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</si>
  <si>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</si>
  <si>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</si>
  <si>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</si>
  <si>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</si>
  <si>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</si>
  <si>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</si>
  <si>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</si>
  <si>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</si>
  <si>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</si>
  <si>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</si>
  <si>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</si>
  <si>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</si>
  <si>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</si>
  <si>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</si>
  <si>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</si>
  <si>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</si>
  <si>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</si>
  <si>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</si>
  <si>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</si>
  <si>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</si>
  <si>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</si>
  <si>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</si>
  <si>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</si>
  <si>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</si>
  <si>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</si>
  <si>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</si>
  <si>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</si>
  <si>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</si>
  <si>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</si>
  <si>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</si>
  <si>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</si>
  <si>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</si>
  <si>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</si>
  <si>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</si>
  <si>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</si>
  <si>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</si>
  <si>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</si>
  <si>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</si>
  <si>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</si>
  <si>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</si>
  <si>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</si>
  <si>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</si>
  <si>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</si>
  <si>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</si>
  <si>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</si>
  <si>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</si>
  <si>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</si>
  <si>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</si>
  <si>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</si>
  <si>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</si>
  <si>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</si>
  <si>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</si>
  <si>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</si>
  <si>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</si>
  <si>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</si>
  <si>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</si>
  <si>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</si>
  <si>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</si>
  <si>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</si>
  <si>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</si>
  <si>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</si>
  <si>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</si>
  <si>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</si>
  <si>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</si>
  <si>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</si>
  <si>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</si>
  <si>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</si>
  <si>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</si>
  <si>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</si>
  <si>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</si>
  <si>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</si>
  <si>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</si>
  <si>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</si>
  <si>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</si>
  <si>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</si>
  <si>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</si>
  <si>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</si>
  <si>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</si>
  <si>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</si>
  <si>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</si>
  <si>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</si>
  <si>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</si>
  <si>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</si>
  <si>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</si>
  <si>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</si>
  <si>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</si>
  <si>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</si>
  <si>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</si>
  <si>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</si>
  <si>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</si>
  <si>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</si>
  <si>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</si>
  <si>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</si>
  <si>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</si>
  <si>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</si>
  <si>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</si>
  <si>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</si>
  <si>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</si>
  <si>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</si>
  <si>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</si>
  <si>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</si>
  <si>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</si>
  <si>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</si>
  <si>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</si>
  <si>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</si>
  <si>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</si>
  <si>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</si>
  <si>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</si>
  <si>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</si>
  <si>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</si>
  <si>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</si>
  <si>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</si>
  <si>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</si>
  <si>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</si>
  <si>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</si>
  <si>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</si>
  <si>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</si>
  <si>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</si>
  <si>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</si>
  <si>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</si>
  <si>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</si>
  <si>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</si>
  <si>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</si>
  <si>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</si>
  <si>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</si>
  <si>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</si>
  <si>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</si>
  <si>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</si>
  <si>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</si>
  <si>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</si>
  <si>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</si>
  <si>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</si>
  <si>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</si>
  <si>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</si>
  <si>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</si>
  <si>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</si>
  <si>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</si>
  <si>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</si>
  <si>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</si>
  <si>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</si>
  <si>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</si>
  <si>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</si>
  <si>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</si>
  <si>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</si>
  <si>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</si>
  <si>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</si>
  <si>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</si>
  <si>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</si>
  <si>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</si>
  <si>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</si>
  <si>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</si>
  <si>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</si>
  <si>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</si>
  <si>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</si>
  <si>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</si>
  <si>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</si>
  <si>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</si>
  <si>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</si>
  <si>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</si>
  <si>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</si>
  <si>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</si>
  <si>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</si>
  <si>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</si>
  <si>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</si>
  <si>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</si>
  <si>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</si>
  <si>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</si>
  <si>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</si>
  <si>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</si>
  <si>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</si>
  <si>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</si>
  <si>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</si>
  <si>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</si>
  <si>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</si>
  <si>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</si>
  <si>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</si>
  <si>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</si>
  <si>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</si>
  <si>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</si>
  <si>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</si>
  <si>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</si>
  <si>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</si>
  <si>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</si>
  <si>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</si>
  <si>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</si>
  <si>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</si>
  <si>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</si>
  <si>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</si>
  <si>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</si>
  <si>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</si>
  <si>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</si>
  <si>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</si>
  <si>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</si>
  <si>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</si>
  <si>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</si>
  <si>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</si>
  <si>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</si>
  <si>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</si>
  <si>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</si>
  <si>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</si>
  <si>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</si>
  <si>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</si>
  <si>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</si>
  <si>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</si>
  <si>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</si>
  <si>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</si>
  <si>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</si>
  <si>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</si>
  <si>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</si>
  <si>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</si>
  <si>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</si>
  <si>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</si>
  <si>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</si>
  <si>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</si>
  <si>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</si>
  <si>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</si>
  <si>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</si>
  <si>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</si>
  <si>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</si>
  <si>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</si>
  <si>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</si>
  <si>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</si>
  <si>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</si>
  <si>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</si>
  <si>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</si>
  <si>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</si>
  <si>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</si>
  <si>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</si>
  <si>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</si>
  <si>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</si>
  <si>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</si>
  <si>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</si>
  <si>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</si>
  <si>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</si>
  <si>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</si>
  <si>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</si>
  <si>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</si>
  <si>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</si>
  <si>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</si>
  <si>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</si>
  <si>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</si>
  <si>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</si>
  <si>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</si>
  <si>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</si>
  <si>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</si>
  <si>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</si>
  <si>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</si>
  <si>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</si>
  <si>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</si>
  <si>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</si>
  <si>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</si>
  <si>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</si>
  <si>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</si>
  <si>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</si>
  <si>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</si>
  <si>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</si>
  <si>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</si>
  <si>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</si>
  <si>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</si>
  <si>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</si>
  <si>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</si>
  <si>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</si>
  <si>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</si>
  <si>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</si>
  <si>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</si>
  <si>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</si>
  <si>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</si>
  <si>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</si>
  <si>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</si>
  <si>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</si>
  <si>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</si>
  <si>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</si>
  <si>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</si>
  <si>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</si>
  <si>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</si>
  <si>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</si>
  <si>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</si>
  <si>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</si>
  <si>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</si>
  <si>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</si>
  <si>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</si>
  <si>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</si>
  <si>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</si>
  <si>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</si>
  <si>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</si>
  <si>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</si>
  <si>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</si>
  <si>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</si>
  <si>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</si>
  <si>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</si>
  <si>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</si>
  <si>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</si>
  <si>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</si>
  <si>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</si>
  <si>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</si>
  <si>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</si>
  <si>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</si>
  <si>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</si>
  <si>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</si>
  <si>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</si>
  <si>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</si>
  <si>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</si>
  <si>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</si>
  <si>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</si>
  <si>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</si>
  <si>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</si>
  <si>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</si>
  <si>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</si>
  <si>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</si>
  <si>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</si>
  <si>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</si>
  <si>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</si>
  <si>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</si>
  <si>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</si>
  <si>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</si>
  <si>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</si>
  <si>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</si>
  <si>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</si>
  <si>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</si>
  <si>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</si>
  <si>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</si>
  <si>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</si>
  <si>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</si>
  <si>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</si>
  <si>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</si>
  <si>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</si>
  <si>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</si>
  <si>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</si>
  <si>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</si>
  <si>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</si>
  <si>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</si>
  <si>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</si>
  <si>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</si>
  <si>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</si>
  <si>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</si>
  <si>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</si>
  <si>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</si>
  <si>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</si>
  <si>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</si>
  <si>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</si>
  <si>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</si>
  <si>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</si>
  <si>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</si>
  <si>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</si>
  <si>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</si>
  <si>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</si>
  <si>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</si>
  <si>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</si>
  <si>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</si>
  <si>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</si>
  <si>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</si>
  <si>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</si>
  <si>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</si>
  <si>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</si>
  <si>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</si>
  <si>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</si>
  <si>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</si>
  <si>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</si>
  <si>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</si>
  <si>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</si>
  <si>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</si>
  <si>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</si>
  <si>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</si>
  <si>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</si>
  <si>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</si>
  <si>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</si>
  <si>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</si>
  <si>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</si>
  <si>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</si>
  <si>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</si>
  <si>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</si>
  <si>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</si>
  <si>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</si>
  <si>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</si>
  <si>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</si>
  <si>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</si>
  <si>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</si>
  <si>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</si>
  <si>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</si>
  <si>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</si>
  <si>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</si>
  <si>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</si>
  <si>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</si>
  <si>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</si>
  <si>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</si>
  <si>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</si>
  <si>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</si>
  <si>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</si>
  <si>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</si>
  <si>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</si>
  <si>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</si>
  <si>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</si>
  <si>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</si>
  <si>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</si>
  <si>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</si>
  <si>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</si>
  <si>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</si>
  <si>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</si>
  <si>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</si>
  <si>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</si>
  <si>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</si>
  <si>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</si>
  <si>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</si>
  <si>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</si>
  <si>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</si>
  <si>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</si>
  <si>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</si>
  <si>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</si>
  <si>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</si>
  <si>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</si>
  <si>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</si>
  <si>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</si>
  <si>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</si>
  <si>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</si>
  <si>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</si>
  <si>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</si>
  <si>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</si>
  <si>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</si>
  <si>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</si>
  <si>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</si>
  <si>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</si>
  <si>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</si>
  <si>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</si>
  <si>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</si>
  <si>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</si>
  <si>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</si>
  <si>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</si>
  <si>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</si>
  <si>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</si>
  <si>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</si>
  <si>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</si>
  <si>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</si>
  <si>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</si>
  <si>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</si>
  <si>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</si>
  <si>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</si>
  <si>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</si>
  <si>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</si>
  <si>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</si>
  <si>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</si>
  <si>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</si>
  <si>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</si>
  <si>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</si>
  <si>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</si>
  <si>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</si>
  <si>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</si>
  <si>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</si>
  <si>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</si>
  <si>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</si>
  <si>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</si>
  <si>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</si>
  <si>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</si>
  <si>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</si>
  <si>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</si>
  <si>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</si>
  <si>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</si>
  <si>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</si>
  <si>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</si>
  <si>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</si>
  <si>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</si>
  <si>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</si>
  <si>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</si>
  <si>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</si>
  <si>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</si>
  <si>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</si>
  <si>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</si>
  <si>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</si>
  <si>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</si>
  <si>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</si>
  <si>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</si>
  <si>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</si>
  <si>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</si>
  <si>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</si>
  <si>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</si>
  <si>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</si>
  <si>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</si>
  <si>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</si>
  <si>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</si>
  <si>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</si>
  <si>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</si>
  <si>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</si>
  <si>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</si>
  <si>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</si>
  <si>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</si>
  <si>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</si>
  <si>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</si>
  <si>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</si>
  <si>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</si>
  <si>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</si>
  <si>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</si>
  <si>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</si>
  <si>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</si>
  <si>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</si>
  <si>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</si>
  <si>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</si>
  <si>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</si>
  <si>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</si>
  <si>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</si>
  <si>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</si>
  <si>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</si>
  <si>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</si>
  <si>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</si>
  <si>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</si>
  <si>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</si>
  <si>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</si>
  <si>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</si>
  <si>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</si>
  <si>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</si>
  <si>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</si>
  <si>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</si>
  <si>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</si>
  <si>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</si>
  <si>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</si>
  <si>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</si>
  <si>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</si>
  <si>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</si>
  <si>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</si>
  <si>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</si>
  <si>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</si>
  <si>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</si>
  <si>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</si>
  <si>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</si>
  <si>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</si>
  <si>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</si>
  <si>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</si>
  <si>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</si>
  <si>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</si>
  <si>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</si>
  <si>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</si>
  <si>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</si>
  <si>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</si>
  <si>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</si>
  <si>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</si>
  <si>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</si>
  <si>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</si>
  <si>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</si>
  <si>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</si>
  <si>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</si>
  <si>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</si>
  <si>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</si>
  <si>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</si>
  <si>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</si>
  <si>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</si>
  <si>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</si>
  <si>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</si>
  <si>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</si>
  <si>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</si>
  <si>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</si>
  <si>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</si>
  <si>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</si>
  <si>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</si>
  <si>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</si>
  <si>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</si>
  <si>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</si>
  <si>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</si>
  <si>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</si>
  <si>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</si>
  <si>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</si>
  <si>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</si>
  <si>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</si>
  <si>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</si>
  <si>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</si>
  <si>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</si>
  <si>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</si>
  <si>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</si>
  <si>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</si>
  <si>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</si>
  <si>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</si>
  <si>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</si>
  <si>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</si>
  <si>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</si>
  <si>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</si>
  <si>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</si>
  <si>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</si>
  <si>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</si>
  <si>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</si>
  <si>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</si>
  <si>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</si>
  <si>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</si>
  <si>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</si>
  <si>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</si>
  <si>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</si>
  <si>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</si>
  <si>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</si>
  <si>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</si>
  <si>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</si>
  <si>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</si>
  <si>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</si>
  <si>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</si>
  <si>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</si>
  <si>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</si>
  <si>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</si>
  <si>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</si>
  <si>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</si>
  <si>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</si>
  <si>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</si>
  <si>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</si>
  <si>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</si>
  <si>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</si>
  <si>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</si>
  <si>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</si>
  <si>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</si>
  <si>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</si>
  <si>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</si>
  <si>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</si>
  <si>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</si>
  <si>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</si>
  <si>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</si>
  <si>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</si>
  <si>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</si>
  <si>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</si>
  <si>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</si>
  <si>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</si>
  <si>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</si>
  <si>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</si>
  <si>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</si>
  <si>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</si>
  <si>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</si>
  <si>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</si>
  <si>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</si>
  <si>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</si>
  <si>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</si>
  <si>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</si>
  <si>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</si>
  <si>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</si>
  <si>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</si>
  <si>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</si>
  <si>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</si>
  <si>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</si>
  <si>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</si>
  <si>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</si>
  <si>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</si>
  <si>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</si>
  <si>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</si>
  <si>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</si>
  <si>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</si>
  <si>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</si>
  <si>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</si>
  <si>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</si>
  <si>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</si>
  <si>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</si>
  <si>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</si>
  <si>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</si>
  <si>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</si>
  <si>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</si>
  <si>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</si>
  <si>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</si>
  <si>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</si>
  <si>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</si>
  <si>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</si>
  <si>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</si>
  <si>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</si>
  <si>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</si>
  <si>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</si>
  <si>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</si>
  <si>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</si>
  <si>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</si>
  <si>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</si>
  <si>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</si>
  <si>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</si>
  <si>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</si>
  <si>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</si>
  <si>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</si>
  <si>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</si>
  <si>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</si>
  <si>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</si>
  <si>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</si>
  <si>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</si>
  <si>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</si>
  <si>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</si>
  <si>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</si>
  <si>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</si>
  <si>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</si>
  <si>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</si>
  <si>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</si>
  <si>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</si>
  <si>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</si>
  <si>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</si>
  <si>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</si>
  <si>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</si>
  <si>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</si>
  <si>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</si>
  <si>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</si>
  <si>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</si>
  <si>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</si>
  <si>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</si>
  <si>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</si>
  <si>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</si>
  <si>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</si>
  <si>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</si>
  <si>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</si>
  <si>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</si>
  <si>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</si>
  <si>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</si>
  <si>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</si>
  <si>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</si>
  <si>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</si>
  <si>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</si>
  <si>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</si>
  <si>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</si>
  <si>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</si>
  <si>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</si>
  <si>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</si>
  <si>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</si>
  <si>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</si>
  <si>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</si>
  <si>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</si>
  <si>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</si>
  <si>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</si>
  <si>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</si>
  <si>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</si>
  <si>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</si>
  <si>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</si>
  <si>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</si>
  <si>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</si>
  <si>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</si>
  <si>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</si>
  <si>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</si>
  <si>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</si>
  <si>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</si>
  <si>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</si>
  <si>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</si>
  <si>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</si>
  <si>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</si>
  <si>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</si>
  <si>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</si>
  <si>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</si>
  <si>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</si>
  <si>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</si>
  <si>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</si>
  <si>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</si>
  <si>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</si>
  <si>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</si>
  <si>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</si>
  <si>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</si>
  <si>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</si>
  <si>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</si>
  <si>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</si>
  <si>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</si>
  <si>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</si>
  <si>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</si>
  <si>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</si>
  <si>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</si>
  <si>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</si>
  <si>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</si>
  <si>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</si>
  <si>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</si>
  <si>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</si>
  <si>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</si>
  <si>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</si>
  <si>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</si>
  <si>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</si>
  <si>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</si>
  <si>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</si>
  <si>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</si>
  <si>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</si>
  <si>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</si>
  <si>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</si>
  <si>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</si>
  <si>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</si>
  <si>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</si>
  <si>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</si>
  <si>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</si>
  <si>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</si>
  <si>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</si>
  <si>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</si>
  <si>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</si>
  <si>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</si>
  <si>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</si>
  <si>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</si>
  <si>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</si>
  <si>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</si>
  <si>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</si>
  <si>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</si>
  <si>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</si>
  <si>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</si>
  <si>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</si>
  <si>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</si>
  <si>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</si>
  <si>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</si>
  <si>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</si>
  <si>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</si>
  <si>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</si>
  <si>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</si>
  <si>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</si>
  <si>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</si>
  <si>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</si>
  <si>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</si>
  <si>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</si>
  <si>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</si>
  <si>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</si>
  <si>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</si>
  <si>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</si>
  <si>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</si>
  <si>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</si>
  <si>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</si>
  <si>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</si>
  <si>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</si>
  <si>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</si>
  <si>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</si>
  <si>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</si>
  <si>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</si>
  <si>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</si>
  <si>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</si>
  <si>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</si>
  <si>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</si>
  <si>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</si>
  <si>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</si>
  <si>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</si>
  <si>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</si>
  <si>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</si>
  <si>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</si>
  <si>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</si>
  <si>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</si>
  <si>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</si>
  <si>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</si>
  <si>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</si>
  <si>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</si>
  <si>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</si>
  <si>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</si>
  <si>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</si>
  <si>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</si>
  <si>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</si>
  <si>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</si>
  <si>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</si>
  <si>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</si>
  <si>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</si>
  <si>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</si>
  <si>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</si>
  <si>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</si>
  <si>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</si>
  <si>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</si>
  <si>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</si>
  <si>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</si>
  <si>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</si>
  <si>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</si>
  <si>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</si>
  <si>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</si>
  <si>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</si>
  <si>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</si>
  <si>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</si>
  <si>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</si>
  <si>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</si>
  <si>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</si>
  <si>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</si>
  <si>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</si>
  <si>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</si>
  <si>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</si>
  <si>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</si>
  <si>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</si>
  <si>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</si>
  <si>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</si>
  <si>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</si>
  <si>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</si>
  <si>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</si>
  <si>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</si>
  <si>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</si>
  <si>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</si>
  <si>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</si>
  <si>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</si>
  <si>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</si>
  <si>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</si>
  <si>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</si>
  <si>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</si>
  <si>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</si>
  <si>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</si>
  <si>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</si>
  <si>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</si>
  <si>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</si>
  <si>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</si>
  <si>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</si>
  <si>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</si>
  <si>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</si>
  <si>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</si>
  <si>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</si>
  <si>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</si>
  <si>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</si>
  <si>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</si>
  <si>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</si>
  <si>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</si>
  <si>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</si>
  <si>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</si>
  <si>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</si>
  <si>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</si>
  <si>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</si>
  <si>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</si>
  <si>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</si>
  <si>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</si>
  <si>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</si>
  <si>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</si>
  <si>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</si>
  <si>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</si>
  <si>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</si>
  <si>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</si>
  <si>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</si>
  <si>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</si>
  <si>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</si>
  <si>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</si>
  <si>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</si>
  <si>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</si>
  <si>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</si>
  <si>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</si>
  <si>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</si>
  <si>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</si>
  <si>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</si>
  <si>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</si>
  <si>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</si>
  <si>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</si>
  <si>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</si>
  <si>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</si>
  <si>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</si>
  <si>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</si>
  <si>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</si>
  <si>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</si>
  <si>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</si>
  <si>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</si>
  <si>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</si>
  <si>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</si>
  <si>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</si>
  <si>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</si>
  <si>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</si>
  <si>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</si>
  <si>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</si>
  <si>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</si>
  <si>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</si>
  <si>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</si>
  <si>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</si>
  <si>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</si>
  <si>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</si>
  <si>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</si>
  <si>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</si>
  <si>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</si>
  <si>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</si>
  <si>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</si>
  <si>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</si>
  <si>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</si>
  <si>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</si>
  <si>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</si>
  <si>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</si>
  <si>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</si>
  <si>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</si>
  <si>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</si>
  <si>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</si>
  <si>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</si>
  <si>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</si>
  <si>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</si>
  <si>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</si>
  <si>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</si>
  <si>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</si>
  <si>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</si>
  <si>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</si>
  <si>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</si>
  <si>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</si>
  <si>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</si>
  <si>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</si>
  <si>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</si>
  <si>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</si>
  <si>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</si>
  <si>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</si>
  <si>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</si>
  <si>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</si>
  <si>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</si>
  <si>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</si>
  <si>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</si>
  <si>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</si>
  <si>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</si>
  <si>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</si>
  <si>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</si>
  <si>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</si>
  <si>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</si>
  <si>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</si>
  <si>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</si>
  <si>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</si>
  <si>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</si>
  <si>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</si>
  <si>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</si>
  <si>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</si>
  <si>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</si>
  <si>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</si>
  <si>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</si>
  <si>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</si>
  <si>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</si>
  <si>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</si>
  <si>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</si>
  <si>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</si>
  <si>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</si>
  <si>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</si>
  <si>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</si>
  <si>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</si>
  <si>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</si>
  <si>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</si>
  <si>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</si>
  <si>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</si>
  <si>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</si>
  <si>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</si>
  <si>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</si>
  <si>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</si>
  <si>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</si>
  <si>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</si>
  <si>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</si>
  <si>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</si>
  <si>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</si>
  <si>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</si>
  <si>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</si>
  <si>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</si>
  <si>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</si>
  <si>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</si>
  <si>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</si>
  <si>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</si>
  <si>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</si>
  <si>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</si>
  <si>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</si>
  <si>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</si>
  <si>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</si>
  <si>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</si>
  <si>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</si>
  <si>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</si>
  <si>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</si>
  <si>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</si>
  <si>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</si>
  <si>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</si>
  <si>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</si>
  <si>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</si>
  <si>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</si>
  <si>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</si>
  <si>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</si>
  <si>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</si>
  <si>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</si>
  <si>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</si>
  <si>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</si>
  <si>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</si>
  <si>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</si>
  <si>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</si>
  <si>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</si>
  <si>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</si>
  <si>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</si>
  <si>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</si>
  <si>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</si>
  <si>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</si>
  <si>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</si>
  <si>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</si>
  <si>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</si>
  <si>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</si>
  <si>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</si>
  <si>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</si>
  <si>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</si>
  <si>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</si>
  <si>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</si>
  <si>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</si>
  <si>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</si>
  <si>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</si>
  <si>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</si>
  <si>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</si>
  <si>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</si>
  <si>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</si>
  <si>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</si>
  <si>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</si>
  <si>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</si>
  <si>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</si>
  <si>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</si>
  <si>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</si>
  <si>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</si>
  <si>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</si>
  <si>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</si>
  <si>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</si>
  <si>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</si>
  <si>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</si>
  <si>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</si>
  <si>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</si>
  <si>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</si>
  <si>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</si>
  <si>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</si>
  <si>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</si>
  <si>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</si>
  <si>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</si>
  <si>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</si>
  <si>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</si>
  <si>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</si>
  <si>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</si>
  <si>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</si>
  <si>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</si>
  <si>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</si>
  <si>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</si>
  <si>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</si>
  <si>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</si>
  <si>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</si>
  <si>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</si>
  <si>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</si>
  <si>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</si>
  <si>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</si>
  <si>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</si>
  <si>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</si>
  <si>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</si>
  <si>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</si>
  <si>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</si>
  <si>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</si>
  <si>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</si>
  <si>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</si>
  <si>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</si>
  <si>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</si>
  <si>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</si>
  <si>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</si>
  <si>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</si>
  <si>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</si>
  <si>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</si>
  <si>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</si>
  <si>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</si>
  <si>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</si>
  <si>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</si>
  <si>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</si>
  <si>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</si>
  <si>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</si>
  <si>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</si>
  <si>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</si>
  <si>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</si>
  <si>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</si>
  <si>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</si>
  <si>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</si>
  <si>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</si>
  <si>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</si>
  <si>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</si>
  <si>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</si>
  <si>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</si>
  <si>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</si>
  <si>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</si>
  <si>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</si>
  <si>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</si>
  <si>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</si>
  <si>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</si>
  <si>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</si>
  <si>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</si>
  <si>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</si>
  <si>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</si>
  <si>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</si>
  <si>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</si>
  <si>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</si>
  <si>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</si>
  <si>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</si>
  <si>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</si>
  <si>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</si>
  <si>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</si>
  <si>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</si>
  <si>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</si>
  <si>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</si>
  <si>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</si>
  <si>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</si>
  <si>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</si>
  <si>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</si>
  <si>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</si>
  <si>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</si>
  <si>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</si>
  <si>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</si>
  <si>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</si>
  <si>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</si>
  <si>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</si>
  <si>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</si>
  <si>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</si>
  <si>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</si>
  <si>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</si>
  <si>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</si>
  <si>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</si>
  <si>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</si>
  <si>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</si>
  <si>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</si>
  <si>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</si>
  <si>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</si>
  <si>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</si>
  <si>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</si>
  <si>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</si>
  <si>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</si>
  <si>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</si>
  <si>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</si>
  <si>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</si>
  <si>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</si>
  <si>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</si>
  <si>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</si>
  <si>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</si>
  <si>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</si>
  <si>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</si>
  <si>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</si>
  <si>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</si>
  <si>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</si>
  <si>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</si>
  <si>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</si>
  <si>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</si>
  <si>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</si>
  <si>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</si>
  <si>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</si>
  <si>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</si>
  <si>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</si>
  <si>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</si>
  <si>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</si>
  <si>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</si>
  <si>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</si>
  <si>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</si>
  <si>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</si>
  <si>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</si>
  <si>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</si>
  <si>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</si>
  <si>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</si>
  <si>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</si>
  <si>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</si>
  <si>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</si>
  <si>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</si>
  <si>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</si>
  <si>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</si>
  <si>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</si>
  <si>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</si>
  <si>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</si>
  <si>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</si>
  <si>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</si>
  <si>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</si>
  <si>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</si>
  <si>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</si>
  <si>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</si>
  <si>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</si>
  <si>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</si>
  <si>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</si>
  <si>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</si>
  <si>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</si>
  <si>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</si>
  <si>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</si>
  <si>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</si>
  <si>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</si>
  <si>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</si>
  <si>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</si>
  <si>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</si>
  <si>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</si>
  <si>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</si>
  <si>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</si>
  <si>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</si>
  <si>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</si>
  <si>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</si>
  <si>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</si>
  <si>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</si>
  <si>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</si>
  <si>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</si>
  <si>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</si>
  <si>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</si>
  <si>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</si>
  <si>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</si>
  <si>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</si>
  <si>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</si>
  <si>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</si>
  <si>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</si>
  <si>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</si>
  <si>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</si>
  <si>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</si>
  <si>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</si>
  <si>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</si>
  <si>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</si>
  <si>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</si>
  <si>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</si>
  <si>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</si>
  <si>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</si>
  <si>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</si>
  <si>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</si>
  <si>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</si>
  <si>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</si>
  <si>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</si>
  <si>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</si>
  <si>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</si>
  <si>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</si>
  <si>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</si>
  <si>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</si>
  <si>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</si>
  <si>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</si>
  <si>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</si>
  <si>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</si>
  <si>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</si>
  <si>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</si>
  <si>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</si>
  <si>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</si>
  <si>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</si>
  <si>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</si>
  <si>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</si>
  <si>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</si>
  <si>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</si>
  <si>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</si>
  <si>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</si>
  <si>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</si>
  <si>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</si>
  <si>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</si>
  <si>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</si>
  <si>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</si>
  <si>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</si>
  <si>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</si>
  <si>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</si>
  <si>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</si>
  <si>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</si>
  <si>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</si>
  <si>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</si>
  <si>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</si>
  <si>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</si>
  <si>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</si>
  <si>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</si>
  <si>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</si>
  <si>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</si>
  <si>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</si>
  <si>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</si>
  <si>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</si>
  <si>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</si>
  <si>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</si>
  <si>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</si>
  <si>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</si>
  <si>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</si>
  <si>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</si>
  <si>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</si>
  <si>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</si>
  <si>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</si>
  <si>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</si>
  <si>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</si>
  <si>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</si>
  <si>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</si>
  <si>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</si>
  <si>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</si>
  <si>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</si>
  <si>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</si>
  <si>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</si>
  <si>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</si>
  <si>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</si>
  <si>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</si>
  <si>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</si>
  <si>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</si>
  <si>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</si>
  <si>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</si>
  <si>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</si>
  <si>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</si>
  <si>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</si>
  <si>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</si>
  <si>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</si>
  <si>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</si>
  <si>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</si>
  <si>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</si>
  <si>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</si>
  <si>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</si>
  <si>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</si>
  <si>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</si>
  <si>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</si>
  <si>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</si>
  <si>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</si>
  <si>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</si>
  <si>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</si>
  <si>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</si>
  <si>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</si>
  <si>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</si>
  <si>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</si>
  <si>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</si>
  <si>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</si>
  <si>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</si>
  <si>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</si>
  <si>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</si>
  <si>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</si>
  <si>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</si>
  <si>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</si>
  <si>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</si>
  <si>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</si>
  <si>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</si>
  <si>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</si>
  <si>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</si>
  <si>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</si>
  <si>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</si>
  <si>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</si>
  <si>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</si>
  <si>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</si>
  <si>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</si>
  <si>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</si>
  <si>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</si>
  <si>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</si>
  <si>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</si>
  <si>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</si>
  <si>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</si>
  <si>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</si>
  <si>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</si>
  <si>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</si>
  <si>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</si>
  <si>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</si>
  <si>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</si>
  <si>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</si>
  <si>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</si>
  <si>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</si>
  <si>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</si>
  <si>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</si>
  <si>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</si>
  <si>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</si>
  <si>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</si>
  <si>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</si>
  <si>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</si>
  <si>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</si>
  <si>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</si>
  <si>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</si>
  <si>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</si>
  <si>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</si>
  <si>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</si>
  <si>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</si>
  <si>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</si>
  <si>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</si>
  <si>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</si>
  <si>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</si>
  <si>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</si>
  <si>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</si>
  <si>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</si>
  <si>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</si>
  <si>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</si>
  <si>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</si>
  <si>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</si>
  <si>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</si>
  <si>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</si>
  <si>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</si>
  <si>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</si>
  <si>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</si>
  <si>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</si>
  <si>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</si>
  <si>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</si>
  <si>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</si>
  <si>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</si>
  <si>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</si>
  <si>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</si>
  <si>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</si>
  <si>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</si>
  <si>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</si>
  <si>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</si>
  <si>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</si>
  <si>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</si>
  <si>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</si>
  <si>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</si>
  <si>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</si>
  <si>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</si>
  <si>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</si>
  <si>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</si>
  <si>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</si>
  <si>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</si>
  <si>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</si>
  <si>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</si>
  <si>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</si>
  <si>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</si>
  <si>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</si>
  <si>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</si>
  <si>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</si>
  <si>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</si>
  <si>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</si>
  <si>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</si>
  <si>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</si>
  <si>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</si>
  <si>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</si>
  <si>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</si>
  <si>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</si>
  <si>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</si>
  <si>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</si>
  <si>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</si>
  <si>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</si>
  <si>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</si>
  <si>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</si>
  <si>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</si>
  <si>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</si>
  <si>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</si>
  <si>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</si>
  <si>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</si>
  <si>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</si>
  <si>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</si>
  <si>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</si>
  <si>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</si>
  <si>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</si>
  <si>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</si>
  <si>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</si>
  <si>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</si>
  <si>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</si>
  <si>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</si>
  <si>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</si>
  <si>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</si>
  <si>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</si>
  <si>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</si>
  <si>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</si>
  <si>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</si>
  <si>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</si>
  <si>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</si>
  <si>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</si>
  <si>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</si>
  <si>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</si>
  <si>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</si>
  <si>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</si>
  <si>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</si>
  <si>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</si>
  <si>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</si>
  <si>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</si>
  <si>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</si>
  <si>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</si>
  <si>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</si>
  <si>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</si>
  <si>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</si>
  <si>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</si>
  <si>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</si>
  <si>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</si>
  <si>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</si>
  <si>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</si>
  <si>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</si>
  <si>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</si>
  <si>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</si>
  <si>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</si>
  <si>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</si>
  <si>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</si>
  <si>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</si>
  <si>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</si>
  <si>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</si>
  <si>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</si>
  <si>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</si>
  <si>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</si>
  <si>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</si>
  <si>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</si>
  <si>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</si>
  <si>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</si>
  <si>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</si>
  <si>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</si>
  <si>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</si>
  <si>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</si>
  <si>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</si>
  <si>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</si>
  <si>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</si>
  <si>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</si>
  <si>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</si>
  <si>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</si>
  <si>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</si>
  <si>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</si>
  <si>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</si>
  <si>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</si>
  <si>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</si>
  <si>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</si>
  <si>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</si>
  <si>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</si>
  <si>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</si>
  <si>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</si>
  <si>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</si>
  <si>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</si>
  <si>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</si>
  <si>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</si>
  <si>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</si>
  <si>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</si>
  <si>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</si>
  <si>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</si>
  <si>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</si>
  <si>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</si>
  <si>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</si>
  <si>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</si>
  <si>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</si>
  <si>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</si>
  <si>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</si>
  <si>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</si>
  <si>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</si>
  <si>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</si>
  <si>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</si>
  <si>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</si>
  <si>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</si>
  <si>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</si>
  <si>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</si>
  <si>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</si>
  <si>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</si>
  <si>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</si>
  <si>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</si>
  <si>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</si>
  <si>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</si>
  <si>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</si>
  <si>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</si>
  <si>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</si>
  <si>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</si>
  <si>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</si>
  <si>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</si>
  <si>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</si>
  <si>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</si>
  <si>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</si>
  <si>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</si>
  <si>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</si>
  <si>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</si>
  <si>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</si>
  <si>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</si>
  <si>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</si>
  <si>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</si>
  <si>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</si>
  <si>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</si>
  <si>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</si>
  <si>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</si>
  <si>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</si>
  <si>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</si>
  <si>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</si>
  <si>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</si>
  <si>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</si>
  <si>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</si>
  <si>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</si>
  <si>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</si>
  <si>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</si>
  <si>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</si>
  <si>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</si>
  <si>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</si>
  <si>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</si>
  <si>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</si>
  <si>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</si>
  <si>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</si>
  <si>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</si>
  <si>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</si>
  <si>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</si>
  <si>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</si>
  <si>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</si>
  <si>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</si>
  <si>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</si>
  <si>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</si>
  <si>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</si>
  <si>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</si>
  <si>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</si>
  <si>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</si>
  <si>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</si>
  <si>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</si>
  <si>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</si>
  <si>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</si>
  <si>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</si>
  <si>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</si>
  <si>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</si>
  <si>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</si>
  <si>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</si>
  <si>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</si>
  <si>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</si>
  <si>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</si>
  <si>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</si>
  <si>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</si>
  <si>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</si>
  <si>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</si>
  <si>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</si>
  <si>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</si>
  <si>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</si>
  <si>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</si>
  <si>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</si>
  <si>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</si>
  <si>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</si>
  <si>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</si>
  <si>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</si>
  <si>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</si>
  <si>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</si>
  <si>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</si>
  <si>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</si>
  <si>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</si>
  <si>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</si>
  <si>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</si>
  <si>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</si>
  <si>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</si>
  <si>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</si>
  <si>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</si>
  <si>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</si>
  <si>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</si>
  <si>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</si>
  <si>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</si>
  <si>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</si>
  <si>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</si>
  <si>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</si>
  <si>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</si>
  <si>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</si>
  <si>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</si>
  <si>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</si>
  <si>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</si>
  <si>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</si>
  <si>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</si>
  <si>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</si>
  <si>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</si>
  <si>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</si>
  <si>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</si>
  <si>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</si>
  <si>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</si>
  <si>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</si>
  <si>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</si>
  <si>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</si>
  <si>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</si>
  <si>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</si>
  <si>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</si>
  <si>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</si>
  <si>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</si>
  <si>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</si>
  <si>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</si>
  <si>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</si>
  <si>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</si>
  <si>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</si>
  <si>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</si>
  <si>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</si>
  <si>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</si>
  <si>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</si>
  <si>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</si>
  <si>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</si>
  <si>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</si>
  <si>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</si>
  <si>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</si>
  <si>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</si>
  <si>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</si>
  <si>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</si>
  <si>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</si>
  <si>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</si>
  <si>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</si>
  <si>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</si>
  <si>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</si>
  <si>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</si>
  <si>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</si>
  <si>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</si>
  <si>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</si>
  <si>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</si>
  <si>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</si>
  <si>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</si>
  <si>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</si>
  <si>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</si>
  <si>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</si>
  <si>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</si>
  <si>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</si>
  <si>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</si>
  <si>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</si>
  <si>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</si>
  <si>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</si>
  <si>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</si>
  <si>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</si>
  <si>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</si>
  <si>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</si>
  <si>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</si>
  <si>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</si>
  <si>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</si>
  <si>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</si>
  <si>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</si>
  <si>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</si>
  <si>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</si>
  <si>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</si>
  <si>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</si>
  <si>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</si>
  <si>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</si>
  <si>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</si>
  <si>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</si>
  <si>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</si>
  <si>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</si>
  <si>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</si>
  <si>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</si>
  <si>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</si>
  <si>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</si>
  <si>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</si>
  <si>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</si>
  <si>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</si>
  <si>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</si>
  <si>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</si>
  <si>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</si>
  <si>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</si>
  <si>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</si>
  <si>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</si>
  <si>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</si>
  <si>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</si>
  <si>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</si>
  <si>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</si>
  <si>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</si>
  <si>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</si>
  <si>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</si>
  <si>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</si>
  <si>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</si>
  <si>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</si>
  <si>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</si>
  <si>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</si>
  <si>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</si>
  <si>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</si>
  <si>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</si>
  <si>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</si>
  <si>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</si>
  <si>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</si>
  <si>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</si>
  <si>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</si>
  <si>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</si>
  <si>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</si>
  <si>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</si>
  <si>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</si>
  <si>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</si>
  <si>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</si>
  <si>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</si>
  <si>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</si>
  <si>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</si>
  <si>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</si>
  <si>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</si>
  <si>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</si>
  <si>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</si>
  <si>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</si>
  <si>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</si>
  <si>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</si>
  <si>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</si>
  <si>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</si>
  <si>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</si>
  <si>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</si>
  <si>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</si>
  <si>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</si>
  <si>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</si>
  <si>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</si>
  <si>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</si>
  <si>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</si>
  <si>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</si>
  <si>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</si>
  <si>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</si>
  <si>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</si>
  <si>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</si>
  <si>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</si>
  <si>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</si>
  <si>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</si>
  <si>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</si>
  <si>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</si>
  <si>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</si>
  <si>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</si>
  <si>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</si>
  <si>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</si>
  <si>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</si>
  <si>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</si>
  <si>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</si>
  <si>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</si>
  <si>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</si>
  <si>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</si>
  <si>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</si>
  <si>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</si>
  <si>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</si>
  <si>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</si>
  <si>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</si>
  <si>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</si>
  <si>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</si>
  <si>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</si>
  <si>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</si>
  <si>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</si>
  <si>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</si>
  <si>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</si>
  <si>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</si>
  <si>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</si>
  <si>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</si>
  <si>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</si>
  <si>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</si>
  <si>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</si>
  <si>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</si>
  <si>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</si>
  <si>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</si>
  <si>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</si>
  <si>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</si>
  <si>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</si>
  <si>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</si>
  <si>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</si>
  <si>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</si>
  <si>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</si>
  <si>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</si>
  <si>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</si>
  <si>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</si>
  <si>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</si>
  <si>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</si>
  <si>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</si>
  <si>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</si>
  <si>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</si>
  <si>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</si>
  <si>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</si>
  <si>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</si>
  <si>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</si>
  <si>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</si>
  <si>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</si>
  <si>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</si>
  <si>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</si>
  <si>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</si>
  <si>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</si>
  <si>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</si>
  <si>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</si>
  <si>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</si>
  <si>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</si>
  <si>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</si>
  <si>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</si>
  <si>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</si>
  <si>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</si>
  <si>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</si>
  <si>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</si>
  <si>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</si>
  <si>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</si>
  <si>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</si>
  <si>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</si>
  <si>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</si>
  <si>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</si>
  <si>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</si>
  <si>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</si>
  <si>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</si>
  <si>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</si>
  <si>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</si>
  <si>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</si>
  <si>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</si>
  <si>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</si>
  <si>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</si>
  <si>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</si>
  <si>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</si>
  <si>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</si>
  <si>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</si>
  <si>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</si>
  <si>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</si>
  <si>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</si>
  <si>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</si>
  <si>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</si>
  <si>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</si>
  <si>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</si>
  <si>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</si>
  <si>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</si>
  <si>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</si>
  <si>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</si>
  <si>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</si>
  <si>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</si>
  <si>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</si>
  <si>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</si>
  <si>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</si>
  <si>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</si>
  <si>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</si>
  <si>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</si>
  <si>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</si>
  <si>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</si>
  <si>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</si>
  <si>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</si>
  <si>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</si>
  <si>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</si>
  <si>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</si>
  <si>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</si>
  <si>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</si>
  <si>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</si>
  <si>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</si>
  <si>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</si>
  <si>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</si>
  <si>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</si>
  <si>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</si>
  <si>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</si>
  <si>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</si>
  <si>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</si>
  <si>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</si>
  <si>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</si>
  <si>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</si>
  <si>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</si>
  <si>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</si>
  <si>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</si>
  <si>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</si>
  <si>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</si>
  <si>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</si>
  <si>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</si>
  <si>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</si>
  <si>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</si>
  <si>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</si>
  <si>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</si>
  <si>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</si>
  <si>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</si>
  <si>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</si>
  <si>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</si>
  <si>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</si>
  <si>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</si>
  <si>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</si>
  <si>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</si>
  <si>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</si>
  <si>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</si>
  <si>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</si>
  <si>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</si>
  <si>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</si>
  <si>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</si>
  <si>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</si>
  <si>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</si>
  <si>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</si>
  <si>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</si>
  <si>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</si>
  <si>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</si>
  <si>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</si>
  <si>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</si>
  <si>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</si>
  <si>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</si>
  <si>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</si>
  <si>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</si>
  <si>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</si>
  <si>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</si>
  <si>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</si>
  <si>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</si>
  <si>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</si>
  <si>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</si>
  <si>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</si>
  <si>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</si>
  <si>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</si>
  <si>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</si>
  <si>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</si>
  <si>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</si>
  <si>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</si>
  <si>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</si>
  <si>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</si>
  <si>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</si>
  <si>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</si>
  <si>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</si>
  <si>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</si>
  <si>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</si>
  <si>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</si>
  <si>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</si>
  <si>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</si>
  <si>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</si>
  <si>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</si>
  <si>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</si>
  <si>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</si>
  <si>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</si>
  <si>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</si>
  <si>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</si>
  <si>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</si>
  <si>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</si>
  <si>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</si>
  <si>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</si>
  <si>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</si>
  <si>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</si>
  <si>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</si>
  <si>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</si>
  <si>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</si>
  <si>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</si>
  <si>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</si>
  <si>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</si>
  <si>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</si>
  <si>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</si>
  <si>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</si>
  <si>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</si>
  <si>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</si>
  <si>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</si>
  <si>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</si>
  <si>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</si>
  <si>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</si>
  <si>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</si>
  <si>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</si>
  <si>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</si>
  <si>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</si>
  <si>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</si>
  <si>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</si>
  <si>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</si>
  <si>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</si>
  <si>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</si>
  <si>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</si>
  <si>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</si>
  <si>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</si>
  <si>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</si>
  <si>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</si>
  <si>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</si>
  <si>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</si>
  <si>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</si>
  <si>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</si>
  <si>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</si>
  <si>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</si>
  <si>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</si>
  <si>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</si>
  <si>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</si>
  <si>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</si>
  <si>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</si>
  <si>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</si>
  <si>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</si>
  <si>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</si>
  <si>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</si>
  <si>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</si>
  <si>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</si>
  <si>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</si>
  <si>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</si>
  <si>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</si>
  <si>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</si>
  <si>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</si>
  <si>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</si>
  <si>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</si>
  <si>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</si>
  <si>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</si>
  <si>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</si>
  <si>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</si>
  <si>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</si>
  <si>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</si>
  <si>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</si>
  <si>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</si>
  <si>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</si>
  <si>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</si>
  <si>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</si>
  <si>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</si>
  <si>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</si>
  <si>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</si>
  <si>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</si>
  <si>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</si>
  <si>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</si>
  <si>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</si>
  <si>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</si>
  <si>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</si>
  <si>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</si>
  <si>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</si>
  <si>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</si>
  <si>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</si>
  <si>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</si>
  <si>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</si>
  <si>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</si>
  <si>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</si>
  <si>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</si>
  <si>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</si>
  <si>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</si>
  <si>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</si>
  <si>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</si>
  <si>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</si>
  <si>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</si>
  <si>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</si>
  <si>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</si>
  <si>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</si>
  <si>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</si>
  <si>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</si>
  <si>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</si>
  <si>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</si>
  <si>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</si>
  <si>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</si>
  <si>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</si>
  <si>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</si>
  <si>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</si>
  <si>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</si>
  <si>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</si>
  <si>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</si>
  <si>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</si>
  <si>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</si>
  <si>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</si>
  <si>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</si>
  <si>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</si>
  <si>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</si>
  <si>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</si>
  <si>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</si>
  <si>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</si>
  <si>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</si>
  <si>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</si>
  <si>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</si>
  <si>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</si>
  <si>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</si>
  <si>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</si>
  <si>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</si>
  <si>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</si>
  <si>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</si>
  <si>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</si>
  <si>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</si>
  <si>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</si>
  <si>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</si>
  <si>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</si>
  <si>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</si>
  <si>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</si>
  <si>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</si>
  <si>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</si>
  <si>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</si>
  <si>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</si>
  <si>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</si>
  <si>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</si>
  <si>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</si>
  <si>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</si>
  <si>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</si>
  <si>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</si>
  <si>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</si>
  <si>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</si>
  <si>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</si>
  <si>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</si>
  <si>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</si>
  <si>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</si>
  <si>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</si>
  <si>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</si>
  <si>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</si>
  <si>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</si>
  <si>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</si>
  <si>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</si>
  <si>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</si>
  <si>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</si>
  <si>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</si>
  <si>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</si>
  <si>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</si>
  <si>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</si>
  <si>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</si>
  <si>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</si>
  <si>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</si>
  <si>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</si>
  <si>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</si>
  <si>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</si>
  <si>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</si>
  <si>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</si>
  <si>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</si>
  <si>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</si>
  <si>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</si>
  <si>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</si>
  <si>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</si>
  <si>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</si>
  <si>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</si>
  <si>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</si>
  <si>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</si>
  <si>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</si>
  <si>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</si>
  <si>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</si>
  <si>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</si>
  <si>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</si>
  <si>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</si>
  <si>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</si>
  <si>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</si>
  <si>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</si>
  <si>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</si>
  <si>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</si>
  <si>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</si>
  <si>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</si>
  <si>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</si>
  <si>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</si>
  <si>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</si>
  <si>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</si>
  <si>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</si>
  <si>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</si>
  <si>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</si>
  <si>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</si>
  <si>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</si>
  <si>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</si>
  <si>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</si>
  <si>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</si>
  <si>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</si>
  <si>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</si>
  <si>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</si>
  <si>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</si>
  <si>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</si>
  <si>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</si>
  <si>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</si>
  <si>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</si>
  <si>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</si>
  <si>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</si>
  <si>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</si>
  <si>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</si>
  <si>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</si>
  <si>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</si>
  <si>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</si>
  <si>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</si>
  <si>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</si>
  <si>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</si>
  <si>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</si>
  <si>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</si>
  <si>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</si>
  <si>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</si>
  <si>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</si>
  <si>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</si>
  <si>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</si>
  <si>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</si>
  <si>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</si>
  <si>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</si>
  <si>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</si>
  <si>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</si>
  <si>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</si>
  <si>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</si>
  <si>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</si>
  <si>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</si>
  <si>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</si>
  <si>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</si>
  <si>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</si>
  <si>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</si>
  <si>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</si>
  <si>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</si>
  <si>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</si>
  <si>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</si>
  <si>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</si>
  <si>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</si>
  <si>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</si>
  <si>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</si>
  <si>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</si>
  <si>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</si>
  <si>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</si>
  <si>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</si>
  <si>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</si>
  <si>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</si>
  <si>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</si>
  <si>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</si>
  <si>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</si>
  <si>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</si>
  <si>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</si>
  <si>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</si>
  <si>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</si>
  <si>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</si>
  <si>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</si>
  <si>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</si>
  <si>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</si>
  <si>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</si>
  <si>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</si>
  <si>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</si>
  <si>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</si>
  <si>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</si>
  <si>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</si>
  <si>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</si>
  <si>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</si>
  <si>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</si>
  <si>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</si>
  <si>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</si>
  <si>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</si>
  <si>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</si>
  <si>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</si>
  <si>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</si>
  <si>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</si>
  <si>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</si>
  <si>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</si>
  <si>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</si>
  <si>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</si>
  <si>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</si>
  <si>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</si>
  <si>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</si>
  <si>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</si>
  <si>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</si>
  <si>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</si>
  <si>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</si>
  <si>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</si>
  <si>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</si>
  <si>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</si>
  <si>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</si>
  <si>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</si>
  <si>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</si>
  <si>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</si>
  <si>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</si>
  <si>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</si>
  <si>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</si>
  <si>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</si>
  <si>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</si>
  <si>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</si>
  <si>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</si>
  <si>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</si>
  <si>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</si>
  <si>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</si>
  <si>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</si>
  <si>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</si>
  <si>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</si>
  <si>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</si>
  <si>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</si>
  <si>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</si>
  <si>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</si>
  <si>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</si>
  <si>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</si>
  <si>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</si>
  <si>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</si>
  <si>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</si>
  <si>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</si>
  <si>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</si>
  <si>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</si>
  <si>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</si>
  <si>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</si>
  <si>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</si>
  <si>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</si>
  <si>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</si>
  <si>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</si>
  <si>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</si>
  <si>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</si>
  <si>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</si>
  <si>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</si>
  <si>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</si>
  <si>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</si>
  <si>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</si>
  <si>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</si>
  <si>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</si>
  <si>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</si>
  <si>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</si>
  <si>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</si>
  <si>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</si>
  <si>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</si>
  <si>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</si>
  <si>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</si>
  <si>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</si>
  <si>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</si>
  <si>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</si>
  <si>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</si>
  <si>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</si>
  <si>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</si>
  <si>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</si>
  <si>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</si>
  <si>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</si>
  <si>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</si>
  <si>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</si>
  <si>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</si>
  <si>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</si>
  <si>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</si>
  <si>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</si>
  <si>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</si>
  <si>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</si>
  <si>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</si>
  <si>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</si>
  <si>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</si>
  <si>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</si>
  <si>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</si>
  <si>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</si>
  <si>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</si>
  <si>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</si>
  <si>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</si>
  <si>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</si>
  <si>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</si>
  <si>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</si>
  <si>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</si>
  <si>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</si>
  <si>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</si>
  <si>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</si>
  <si>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</si>
  <si>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</si>
  <si>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</si>
  <si>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</si>
  <si>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</si>
  <si>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</si>
  <si>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</si>
  <si>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</si>
  <si>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</si>
  <si>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</si>
  <si>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</si>
  <si>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</si>
  <si>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</si>
  <si>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</si>
  <si>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</si>
  <si>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</si>
  <si>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</si>
  <si>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</si>
  <si>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</si>
  <si>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</si>
  <si>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</si>
  <si>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</si>
  <si>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</si>
  <si>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</si>
  <si>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</si>
  <si>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</si>
  <si>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</si>
  <si>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</si>
  <si>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</si>
  <si>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</si>
  <si>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</si>
  <si>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</si>
  <si>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</si>
  <si>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</si>
  <si>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</si>
  <si>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</si>
  <si>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</si>
  <si>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</si>
  <si>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</si>
  <si>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</si>
  <si>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</si>
  <si>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</si>
  <si>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</si>
  <si>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</si>
  <si>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</si>
  <si>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</si>
  <si>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</si>
  <si>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</si>
  <si>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</si>
  <si>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</si>
  <si>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</si>
  <si>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</si>
  <si>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</si>
  <si>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</si>
  <si>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</si>
  <si>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</si>
  <si>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</si>
  <si>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</si>
  <si>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</si>
  <si>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</si>
  <si>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</si>
  <si>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</si>
  <si>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</si>
  <si>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</si>
  <si>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</si>
  <si>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</si>
  <si>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</si>
  <si>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</si>
  <si>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</si>
  <si>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</si>
  <si>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</si>
  <si>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</si>
  <si>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</si>
  <si>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</si>
  <si>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</si>
  <si>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</si>
  <si>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</si>
  <si>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</si>
  <si>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</si>
  <si>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</si>
  <si>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</si>
  <si>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</si>
  <si>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</si>
  <si>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</si>
  <si>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</si>
  <si>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</si>
  <si>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</si>
  <si>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</si>
  <si>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</si>
  <si>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</si>
  <si>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</si>
  <si>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</si>
  <si>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</si>
  <si>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</si>
  <si>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</si>
  <si>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</si>
  <si>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</si>
  <si>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</si>
  <si>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</si>
  <si>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</si>
  <si>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</si>
  <si>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</si>
  <si>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</si>
  <si>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</si>
  <si>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</si>
  <si>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</si>
  <si>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</si>
  <si>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</si>
  <si>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</si>
  <si>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</si>
  <si>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</si>
  <si>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</si>
  <si>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</si>
  <si>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</si>
  <si>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</si>
  <si>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</si>
  <si>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</si>
  <si>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</si>
  <si>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</si>
  <si>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</si>
  <si>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</si>
  <si>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</si>
  <si>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</si>
  <si>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</si>
  <si>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</si>
  <si>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</si>
  <si>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</si>
  <si>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</si>
  <si>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</si>
  <si>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</si>
  <si>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</si>
  <si>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</si>
  <si>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</si>
  <si>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</si>
  <si>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</si>
  <si>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</si>
  <si>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</si>
  <si>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</si>
  <si>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</si>
  <si>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</si>
  <si>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</si>
  <si>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</si>
  <si>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</si>
  <si>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</si>
  <si>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</si>
  <si>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</si>
  <si>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</si>
  <si>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</si>
  <si>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</si>
  <si>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</si>
  <si>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</si>
  <si>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</si>
  <si>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</si>
  <si>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</si>
  <si>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</si>
  <si>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</si>
  <si>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</si>
  <si>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</si>
  <si>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</si>
  <si>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</si>
  <si>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</si>
  <si>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</si>
  <si>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</si>
  <si>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</si>
  <si>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</si>
  <si>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</si>
  <si>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</si>
  <si>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</si>
  <si>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</si>
  <si>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</si>
  <si>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</si>
  <si>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</si>
  <si>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</si>
  <si>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</si>
  <si>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</si>
  <si>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</si>
  <si>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</si>
  <si>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</si>
  <si>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</si>
  <si>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</si>
  <si>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</si>
  <si>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</si>
  <si>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</si>
  <si>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</si>
  <si>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</si>
  <si>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</si>
  <si>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</si>
  <si>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</si>
  <si>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</si>
  <si>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</si>
  <si>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</si>
  <si>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</si>
  <si>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</si>
  <si>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</si>
  <si>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</si>
  <si>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</si>
  <si>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</si>
  <si>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</si>
  <si>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</si>
  <si>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</si>
  <si>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</si>
  <si>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</si>
  <si>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</si>
  <si>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</si>
  <si>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</si>
  <si>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</si>
  <si>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</si>
  <si>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</si>
  <si>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</si>
  <si>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</si>
  <si>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</si>
  <si>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</si>
  <si>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</si>
  <si>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</si>
  <si>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</si>
  <si>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</si>
  <si>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</si>
  <si>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</si>
  <si>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</si>
  <si>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</si>
  <si>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</si>
  <si>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</si>
  <si>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</si>
  <si>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</si>
  <si>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</si>
  <si>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</si>
  <si>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</si>
  <si>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</si>
  <si>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</si>
  <si>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</si>
  <si>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</si>
  <si>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</si>
  <si>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</si>
  <si>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</si>
  <si>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</si>
  <si>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</si>
  <si>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</si>
  <si>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</si>
  <si>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</si>
  <si>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</si>
  <si>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</si>
  <si>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</si>
  <si>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</si>
  <si>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</si>
  <si>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</si>
  <si>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</si>
  <si>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</si>
  <si>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</si>
  <si>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</si>
  <si>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</si>
  <si>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</si>
  <si>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</si>
  <si>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</si>
  <si>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</si>
  <si>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</si>
  <si>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</si>
  <si>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</si>
  <si>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</si>
  <si>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</si>
  <si>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</si>
  <si>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</si>
  <si>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</si>
  <si>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</si>
  <si>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</si>
  <si>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</si>
  <si>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</si>
  <si>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</si>
  <si>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</si>
  <si>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</si>
  <si>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</si>
  <si>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</si>
  <si>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</si>
  <si>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</si>
  <si>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</si>
  <si>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</si>
  <si>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</si>
  <si>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</si>
  <si>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</si>
  <si>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</si>
  <si>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</si>
  <si>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</si>
  <si>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</si>
  <si>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</si>
  <si>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</si>
  <si>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</si>
  <si>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</si>
  <si>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</si>
  <si>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</si>
  <si>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</si>
  <si>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</si>
  <si>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</si>
  <si>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</si>
  <si>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</si>
  <si>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</si>
  <si>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</si>
  <si>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</si>
  <si>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</si>
  <si>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</si>
  <si>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</si>
  <si>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</si>
  <si>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</si>
  <si>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</si>
  <si>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</si>
  <si>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</si>
  <si>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</si>
  <si>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</si>
  <si>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</si>
  <si>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</si>
  <si>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</si>
  <si>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</si>
  <si>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</si>
  <si>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</si>
  <si>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</si>
  <si>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</si>
  <si>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</si>
  <si>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</si>
  <si>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</si>
  <si>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</si>
  <si>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</si>
  <si>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</si>
  <si>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</si>
  <si>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</si>
  <si>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</si>
  <si>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</si>
  <si>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</si>
  <si>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</si>
  <si>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</si>
  <si>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</si>
  <si>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</si>
  <si>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</si>
  <si>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</si>
  <si>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</si>
  <si>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</si>
  <si>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</si>
  <si>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</si>
  <si>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</si>
  <si>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</si>
  <si>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</si>
  <si>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</si>
  <si>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</si>
  <si>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</si>
  <si>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</si>
  <si>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</si>
  <si>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</si>
  <si>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</si>
  <si>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</si>
  <si>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</si>
  <si>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</si>
  <si>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</si>
  <si>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</si>
  <si>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</si>
  <si>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</si>
  <si>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</si>
  <si>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</si>
  <si>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</si>
  <si>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</si>
  <si>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</si>
  <si>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</si>
  <si>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</si>
  <si>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</si>
  <si>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</si>
  <si>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</si>
  <si>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</si>
  <si>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</si>
  <si>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</si>
  <si>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</si>
  <si>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</si>
  <si>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</si>
  <si>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</si>
  <si>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</si>
  <si>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</si>
  <si>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</si>
  <si>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</si>
  <si>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</si>
  <si>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</si>
  <si>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</si>
  <si>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</si>
  <si>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</si>
  <si>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</si>
  <si>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</si>
  <si>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</si>
  <si>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</si>
  <si>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</si>
  <si>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</si>
  <si>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</si>
  <si>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</si>
  <si>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</si>
  <si>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</si>
  <si>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</si>
  <si>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</si>
  <si>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</si>
  <si>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</si>
  <si>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</si>
  <si>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</si>
  <si>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</si>
  <si>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</si>
  <si>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</si>
  <si>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</si>
  <si>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</si>
  <si>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</si>
  <si>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</si>
  <si>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</si>
  <si>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</si>
  <si>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</si>
  <si>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</si>
  <si>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</si>
  <si>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</si>
  <si>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</si>
  <si>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</si>
  <si>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</si>
  <si>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</si>
  <si>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</si>
  <si>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</si>
  <si>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</si>
  <si>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</si>
  <si>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</si>
  <si>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</si>
  <si>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</si>
  <si>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</si>
  <si>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</si>
  <si>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</si>
  <si>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</si>
  <si>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</si>
  <si>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</si>
  <si>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</si>
  <si>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</si>
  <si>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</si>
  <si>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</si>
  <si>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</si>
  <si>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</si>
  <si>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</si>
  <si>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</si>
  <si>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</si>
  <si>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</si>
  <si>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</si>
  <si>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</si>
  <si>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</si>
  <si>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</si>
  <si>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</si>
  <si>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</si>
  <si>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</si>
  <si>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</si>
  <si>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</si>
  <si>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</si>
  <si>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</si>
  <si>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</si>
  <si>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</si>
  <si>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</si>
  <si>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</si>
  <si>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</si>
  <si>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</si>
  <si>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</si>
  <si>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</si>
  <si>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</si>
  <si>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</si>
  <si>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</si>
  <si>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</si>
  <si>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</si>
  <si>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</si>
  <si>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</si>
  <si>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</si>
  <si>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</si>
  <si>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</si>
  <si>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</si>
  <si>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</si>
  <si>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</si>
  <si>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</si>
  <si>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</si>
  <si>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</si>
  <si>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</si>
  <si>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</si>
  <si>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</si>
  <si>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</si>
  <si>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</si>
  <si>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</si>
  <si>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</si>
  <si>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</si>
  <si>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</si>
  <si>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</si>
  <si>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</si>
  <si>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</si>
  <si>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</si>
  <si>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</si>
  <si>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</si>
  <si>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</si>
  <si>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</si>
  <si>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</si>
  <si>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</si>
  <si>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</si>
  <si>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</si>
  <si>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</si>
  <si>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</si>
  <si>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</si>
  <si>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</si>
  <si>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</si>
  <si>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</si>
  <si>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</si>
  <si>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</si>
  <si>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</si>
  <si>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</si>
  <si>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</si>
  <si>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</si>
  <si>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</si>
  <si>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</si>
  <si>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</si>
  <si>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</si>
  <si>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</si>
  <si>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</si>
  <si>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</si>
  <si>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</si>
  <si>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</si>
  <si>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</si>
  <si>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</si>
  <si>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</si>
  <si>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</si>
  <si>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</si>
  <si>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</si>
  <si>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</si>
  <si>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</si>
  <si>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</si>
  <si>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</si>
  <si>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</si>
  <si>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</si>
  <si>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</si>
  <si>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</si>
  <si>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</si>
  <si>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</si>
  <si>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</si>
  <si>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</si>
  <si>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</si>
  <si>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</si>
  <si>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</si>
  <si>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</si>
  <si>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</si>
  <si>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</si>
  <si>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</si>
  <si>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</si>
  <si>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</si>
  <si>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</si>
  <si>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</si>
  <si>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</si>
  <si>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</si>
  <si>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</si>
  <si>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</si>
  <si>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</si>
  <si>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</si>
  <si>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</si>
  <si>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</si>
  <si>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</si>
  <si>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</si>
  <si>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</si>
  <si>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</si>
  <si>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</si>
  <si>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</si>
  <si>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</si>
  <si>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</si>
  <si>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</si>
  <si>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</si>
  <si>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</si>
  <si>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</si>
  <si>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</si>
  <si>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</si>
  <si>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</si>
  <si>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</si>
  <si>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</si>
  <si>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</si>
  <si>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</si>
  <si>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</si>
  <si>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</si>
  <si>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</si>
  <si>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</si>
  <si>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</si>
  <si>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</si>
  <si>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</si>
  <si>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</si>
  <si>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</si>
  <si>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</si>
  <si>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</si>
  <si>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</si>
  <si>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</si>
  <si>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</si>
  <si>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</si>
  <si>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</si>
  <si>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</si>
  <si>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</si>
  <si>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</si>
  <si>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</si>
  <si>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</si>
  <si>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</si>
  <si>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</si>
  <si>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</si>
  <si>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</si>
  <si>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</si>
  <si>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</si>
  <si>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</si>
  <si>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</si>
  <si>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</si>
  <si>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</si>
  <si>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</si>
  <si>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</si>
  <si>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</si>
  <si>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</si>
  <si>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</si>
  <si>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</si>
  <si>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</si>
  <si>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</si>
  <si>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</si>
  <si>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</si>
  <si>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</si>
  <si>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</si>
  <si>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</si>
  <si>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</si>
  <si>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</si>
  <si>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</si>
  <si>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</si>
  <si>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</si>
  <si>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</si>
  <si>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</si>
  <si>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</si>
  <si>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</si>
  <si>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</si>
  <si>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</si>
  <si>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</si>
  <si>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</si>
  <si>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</si>
  <si>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</si>
  <si>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</si>
  <si>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</si>
  <si>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</si>
  <si>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</si>
  <si>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</si>
  <si>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</si>
  <si>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</si>
  <si>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</si>
  <si>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</si>
  <si>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</si>
  <si>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</si>
  <si>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</si>
  <si>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</si>
  <si>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</si>
  <si>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</si>
  <si>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</si>
  <si>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</si>
  <si>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</si>
  <si>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</si>
  <si>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</si>
  <si>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</si>
  <si>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</si>
  <si>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</si>
  <si>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</si>
  <si>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</si>
  <si>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</si>
  <si>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</si>
  <si>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</si>
  <si>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</si>
  <si>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</si>
  <si>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</si>
  <si>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</si>
  <si>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</si>
  <si>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</si>
  <si>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</si>
  <si>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</si>
  <si>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</si>
  <si>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</si>
  <si>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</si>
  <si>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</si>
  <si>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</si>
  <si>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</si>
  <si>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</si>
  <si>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</si>
  <si>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</si>
  <si>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</si>
  <si>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</si>
  <si>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</si>
  <si>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</si>
  <si>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</si>
  <si>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</si>
  <si>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</si>
  <si>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</si>
  <si>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</si>
  <si>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</si>
  <si>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</si>
  <si>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</si>
  <si>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</si>
  <si>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</si>
  <si>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</si>
  <si>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</si>
  <si>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</si>
  <si>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</si>
  <si>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</si>
  <si>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</si>
  <si>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</si>
  <si>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</si>
  <si>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</si>
  <si>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</si>
  <si>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</si>
  <si>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</si>
  <si>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</si>
  <si>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</si>
  <si>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</si>
  <si>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</si>
  <si>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</si>
  <si>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</si>
  <si>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</si>
  <si>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</si>
  <si>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</si>
  <si>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</si>
  <si>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</si>
  <si>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</si>
  <si>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</si>
  <si>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</si>
  <si>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</si>
  <si>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</si>
  <si>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</si>
  <si>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</si>
  <si>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</si>
  <si>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</si>
  <si>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</si>
  <si>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</si>
  <si>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</si>
  <si>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</si>
  <si>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</si>
  <si>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</si>
  <si>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</si>
  <si>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</si>
  <si>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</si>
  <si>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</si>
  <si>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</si>
  <si>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</si>
  <si>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</si>
  <si>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</si>
  <si>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</si>
  <si>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</si>
  <si>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</si>
  <si>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</si>
  <si>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</si>
  <si>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</si>
  <si>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</si>
  <si>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</si>
  <si>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</si>
  <si>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</si>
  <si>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</si>
  <si>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</si>
  <si>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</si>
  <si>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</si>
  <si>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</si>
  <si>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</si>
  <si>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</si>
  <si>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</si>
  <si>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</si>
  <si>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</si>
  <si>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</si>
  <si>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</si>
  <si>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</si>
  <si>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</si>
  <si>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</si>
  <si>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</si>
  <si>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</si>
  <si>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</si>
  <si>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</si>
  <si>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</si>
  <si>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</si>
  <si>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</si>
  <si>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</si>
  <si>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</si>
  <si>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</si>
  <si>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</si>
  <si>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</si>
  <si>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</si>
  <si>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</si>
  <si>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</si>
  <si>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</si>
  <si>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</si>
  <si>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</si>
  <si>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</si>
  <si>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</si>
  <si>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</si>
  <si>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</si>
  <si>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</si>
  <si>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</si>
  <si>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</si>
  <si>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</si>
  <si>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</si>
  <si>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</si>
  <si>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</si>
  <si>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</si>
  <si>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</si>
  <si>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</si>
  <si>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</si>
  <si>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</si>
  <si>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</si>
  <si>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</si>
  <si>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</si>
  <si>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</si>
  <si>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</si>
  <si>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</si>
  <si>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</si>
  <si>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</si>
  <si>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</si>
  <si>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</si>
  <si>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</si>
  <si>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</si>
  <si>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</si>
  <si>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</si>
  <si>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</si>
  <si>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</si>
  <si>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</si>
  <si>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</si>
  <si>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</si>
  <si>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</si>
  <si>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</si>
  <si>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</si>
  <si>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</si>
  <si>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</si>
  <si>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</si>
  <si>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</si>
  <si>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</si>
  <si>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</si>
  <si>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</si>
  <si>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</si>
  <si>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</si>
  <si>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</si>
  <si>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</si>
  <si>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</si>
  <si>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</si>
  <si>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</si>
  <si>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</si>
  <si>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</si>
  <si>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</si>
  <si>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</si>
  <si>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</si>
  <si>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</si>
  <si>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</si>
  <si>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</si>
  <si>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</si>
  <si>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</si>
  <si>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</si>
  <si>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</si>
  <si>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</si>
  <si>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</si>
  <si>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</si>
  <si>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</si>
  <si>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</si>
  <si>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</si>
  <si>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</si>
  <si>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</si>
  <si>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</si>
  <si>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</si>
  <si>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</si>
  <si>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</si>
  <si>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</si>
  <si>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</si>
  <si>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</si>
  <si>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</si>
  <si>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</si>
  <si>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</si>
  <si>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</si>
  <si>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</si>
  <si>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</si>
  <si>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</si>
  <si>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</si>
  <si>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</si>
  <si>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</si>
  <si>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</si>
  <si>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</si>
  <si>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</si>
  <si>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</si>
  <si>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</si>
  <si>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</si>
  <si>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</si>
  <si>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</si>
  <si>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</si>
  <si>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</si>
  <si>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</si>
  <si>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</si>
  <si>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</si>
  <si>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</si>
  <si>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</si>
  <si>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</si>
  <si>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</si>
  <si>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</si>
  <si>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</si>
  <si>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</si>
  <si>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</si>
  <si>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</si>
  <si>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</si>
  <si>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</si>
  <si>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</si>
  <si>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</si>
  <si>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</si>
  <si>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</si>
  <si>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</si>
  <si>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</si>
  <si>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</si>
  <si>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</si>
  <si>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</si>
  <si>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</si>
  <si>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</si>
  <si>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</si>
  <si>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</si>
  <si>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</si>
  <si>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</si>
  <si>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</si>
  <si>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</si>
  <si>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</si>
  <si>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</si>
  <si>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</si>
  <si>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</si>
  <si>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</si>
  <si>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</si>
  <si>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</si>
  <si>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</si>
  <si>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</si>
  <si>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</si>
  <si>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</si>
  <si>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</si>
  <si>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</si>
  <si>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</si>
  <si>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</si>
  <si>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</si>
  <si>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</si>
  <si>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</si>
  <si>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</si>
  <si>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</si>
  <si>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</si>
  <si>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</si>
  <si>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</si>
  <si>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</si>
  <si>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</si>
  <si>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</si>
  <si>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</si>
  <si>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</si>
  <si>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</si>
  <si>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</si>
  <si>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</si>
  <si>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</si>
  <si>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</si>
  <si>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</si>
  <si>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</si>
  <si>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</si>
  <si>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</si>
  <si>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</si>
  <si>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</si>
  <si>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</si>
  <si>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</si>
  <si>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</si>
  <si>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</si>
  <si>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</si>
  <si>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</si>
  <si>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</si>
  <si>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</si>
  <si>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</si>
  <si>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</si>
  <si>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</si>
  <si>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</si>
  <si>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</si>
  <si>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</si>
  <si>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</si>
  <si>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</si>
  <si>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</si>
  <si>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</si>
  <si>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</si>
  <si>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</si>
  <si>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</si>
  <si>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</si>
  <si>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</si>
  <si>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</si>
  <si>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</si>
  <si>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</si>
  <si>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</si>
  <si>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</si>
  <si>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</si>
  <si>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</si>
  <si>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</si>
  <si>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</si>
  <si>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</si>
  <si>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</si>
  <si>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</si>
  <si>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</si>
  <si>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</si>
  <si>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</si>
  <si>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</si>
  <si>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</si>
  <si>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</si>
  <si>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</si>
  <si>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</si>
  <si>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</si>
  <si>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</si>
  <si>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</si>
  <si>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</si>
  <si>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</si>
  <si>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</si>
  <si>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</si>
  <si>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</si>
  <si>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</si>
  <si>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</si>
  <si>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</si>
  <si>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</si>
  <si>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</si>
  <si>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</si>
  <si>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</si>
  <si>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</si>
  <si>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</si>
  <si>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</si>
  <si>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</si>
  <si>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</si>
  <si>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</si>
  <si>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</si>
  <si>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</si>
  <si>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</si>
  <si>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</si>
  <si>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</si>
  <si>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</si>
  <si>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</si>
  <si>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</si>
  <si>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</si>
  <si>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</si>
  <si>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</si>
  <si>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</si>
  <si>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</si>
  <si>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</si>
  <si>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</si>
  <si>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</si>
  <si>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</si>
  <si>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</si>
  <si>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</si>
  <si>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</si>
  <si>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</si>
  <si>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</si>
  <si>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</si>
  <si>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</si>
  <si>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</si>
  <si>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</si>
  <si>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</si>
  <si>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</si>
  <si>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</si>
  <si>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</si>
  <si>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</si>
  <si>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</si>
  <si>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</si>
  <si>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</si>
  <si>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</si>
  <si>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</si>
  <si>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</si>
  <si>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</si>
  <si>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</si>
  <si>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</si>
  <si>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</si>
  <si>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</si>
  <si>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</si>
  <si>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</si>
  <si>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</si>
  <si>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</si>
  <si>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</si>
  <si>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</si>
  <si>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</si>
  <si>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</si>
  <si>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</si>
  <si>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</si>
  <si>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</si>
  <si>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</si>
  <si>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</si>
  <si>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</si>
  <si>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</si>
  <si>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</si>
  <si>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</si>
  <si>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</si>
  <si>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</si>
  <si>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</si>
  <si>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</si>
  <si>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</si>
  <si>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</si>
  <si>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</si>
  <si>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</si>
  <si>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</si>
  <si>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</si>
  <si>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</si>
  <si>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</si>
  <si>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</si>
  <si>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</si>
  <si>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</si>
  <si>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</si>
  <si>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</si>
  <si>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</si>
  <si>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</si>
  <si>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</si>
  <si>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</si>
  <si>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</si>
  <si>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</si>
  <si>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</si>
  <si>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</si>
  <si>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</si>
  <si>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</si>
  <si>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</si>
  <si>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</si>
  <si>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</si>
  <si>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</si>
  <si>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</si>
  <si>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</si>
  <si>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</si>
  <si>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</si>
  <si>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</si>
  <si>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</si>
  <si>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</si>
  <si>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</si>
  <si>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</si>
  <si>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</si>
  <si>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</si>
  <si>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</si>
  <si>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</si>
  <si>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</si>
  <si>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</si>
  <si>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</si>
  <si>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</si>
  <si>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</si>
  <si>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</si>
  <si>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</si>
  <si>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</si>
  <si>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</si>
  <si>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</si>
  <si>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</si>
  <si>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</si>
  <si>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</si>
  <si>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</si>
  <si>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</si>
  <si>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</si>
  <si>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</si>
  <si>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</si>
  <si>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</si>
  <si>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</si>
  <si>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</si>
  <si>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</si>
  <si>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</si>
  <si>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</si>
  <si>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</si>
  <si>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</si>
  <si>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</si>
  <si>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</si>
  <si>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</si>
  <si>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</si>
  <si>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</si>
  <si>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</si>
  <si>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</si>
  <si>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</si>
  <si>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</si>
  <si>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</si>
  <si>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</si>
  <si>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</si>
  <si>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</si>
  <si>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</si>
  <si>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</si>
  <si>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</si>
  <si>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</si>
  <si>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</si>
  <si>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</si>
  <si>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</si>
  <si>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</si>
  <si>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</si>
  <si>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</si>
  <si>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</si>
  <si>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</si>
  <si>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</si>
  <si>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</si>
  <si>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</si>
  <si>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</si>
  <si>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</si>
  <si>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</si>
  <si>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</si>
  <si>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</si>
  <si>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</si>
  <si>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</si>
  <si>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</si>
  <si>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</si>
  <si>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</si>
  <si>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</si>
  <si>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</si>
  <si>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</si>
  <si>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</si>
  <si>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</si>
  <si>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</si>
  <si>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</si>
  <si>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</si>
  <si>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</si>
  <si>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</si>
  <si>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</si>
  <si>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</si>
  <si>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</si>
  <si>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</si>
  <si>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</si>
  <si>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</si>
  <si>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</si>
  <si>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</si>
  <si>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</si>
  <si>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</si>
  <si>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</si>
  <si>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</si>
  <si>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</si>
  <si>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</si>
  <si>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</si>
  <si>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</si>
  <si>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</si>
  <si>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</si>
  <si>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</si>
  <si>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</si>
  <si>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</si>
  <si>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</si>
  <si>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</si>
  <si>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</si>
  <si>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</si>
  <si>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</si>
  <si>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</si>
  <si>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</si>
  <si>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</si>
  <si>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</si>
  <si>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</si>
  <si>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</si>
  <si>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</si>
  <si>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</si>
  <si>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</si>
  <si>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</si>
  <si>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</si>
  <si>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</si>
  <si>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</si>
  <si>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</si>
  <si>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</si>
  <si>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</si>
  <si>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</si>
  <si>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</si>
  <si>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</si>
  <si>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</si>
  <si>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</si>
  <si>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</si>
  <si>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</si>
  <si>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</si>
  <si>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</si>
  <si>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</si>
  <si>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</si>
  <si>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</si>
  <si>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</si>
  <si>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</si>
  <si>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</si>
  <si>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</si>
  <si>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</si>
  <si>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</si>
  <si>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</si>
  <si>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</si>
  <si>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</si>
  <si>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</si>
  <si>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</si>
  <si>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</si>
  <si>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</si>
  <si>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</si>
  <si>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</si>
  <si>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</si>
  <si>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</si>
  <si>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</si>
  <si>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</si>
  <si>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</si>
  <si>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</si>
  <si>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</si>
  <si>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</si>
  <si>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</si>
  <si>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</si>
  <si>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</si>
  <si>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</si>
  <si>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</si>
  <si>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</si>
  <si>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</si>
  <si>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</si>
  <si>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</si>
  <si>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</si>
  <si>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</si>
  <si>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</si>
  <si>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</si>
  <si>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</si>
  <si>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</si>
  <si>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</si>
  <si>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</si>
  <si>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</si>
  <si>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</si>
  <si>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</si>
  <si>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</si>
  <si>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</si>
  <si>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</si>
  <si>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</si>
  <si>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</si>
  <si>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</si>
  <si>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</si>
  <si>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</si>
  <si>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</si>
  <si>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</si>
  <si>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</si>
  <si>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</si>
  <si>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</si>
  <si>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</si>
  <si>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</si>
  <si>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</si>
  <si>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</si>
  <si>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</si>
  <si>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</si>
  <si>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</si>
  <si>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</si>
  <si>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</si>
  <si>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</si>
  <si>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</si>
  <si>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</si>
  <si>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</si>
  <si>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</si>
  <si>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</si>
  <si>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</si>
  <si>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</si>
  <si>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</si>
  <si>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</si>
  <si>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</si>
  <si>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</si>
  <si>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</si>
  <si>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</si>
  <si>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</si>
  <si>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</si>
  <si>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</si>
  <si>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</si>
  <si>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</si>
  <si>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</si>
  <si>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</si>
  <si>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</si>
  <si>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</si>
  <si>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</si>
  <si>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</si>
  <si>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</si>
  <si>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</si>
  <si>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</si>
  <si>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</si>
  <si>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</si>
  <si>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</si>
  <si>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</si>
  <si>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</si>
  <si>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</si>
  <si>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</si>
  <si>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</si>
  <si>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</si>
  <si>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</si>
  <si>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</si>
  <si>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</si>
  <si>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</si>
  <si>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</si>
  <si>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</si>
  <si>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</si>
  <si>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</si>
  <si>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</si>
  <si>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</si>
  <si>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</si>
  <si>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</si>
  <si>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</si>
  <si>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</si>
  <si>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</si>
  <si>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</si>
  <si>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</si>
  <si>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</si>
  <si>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</si>
  <si>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</si>
  <si>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</si>
  <si>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</si>
  <si>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</si>
  <si>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</si>
  <si>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</si>
  <si>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</si>
  <si>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</si>
  <si>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</si>
  <si>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</si>
  <si>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</si>
  <si>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</si>
  <si>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</si>
  <si>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</si>
  <si>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</si>
  <si>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</si>
  <si>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</si>
  <si>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</si>
  <si>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</si>
  <si>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</si>
  <si>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</si>
  <si>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</si>
  <si>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</si>
  <si>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</si>
  <si>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</si>
  <si>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</si>
  <si>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</si>
  <si>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</si>
  <si>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</si>
  <si>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</si>
  <si>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</si>
  <si>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</si>
  <si>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</si>
  <si>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</si>
  <si>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</si>
  <si>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</si>
  <si>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</si>
  <si>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</si>
  <si>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</si>
  <si>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</si>
  <si>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</si>
  <si>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</si>
  <si>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</si>
  <si>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</si>
  <si>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</si>
  <si>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</si>
  <si>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</si>
  <si>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</si>
  <si>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</si>
  <si>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</si>
  <si>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</si>
  <si>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</si>
  <si>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</si>
  <si>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</si>
  <si>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</si>
  <si>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</si>
  <si>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</si>
  <si>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</si>
  <si>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</si>
  <si>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</si>
  <si>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</si>
  <si>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</si>
  <si>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</si>
  <si>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</si>
  <si>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</si>
  <si>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</si>
  <si>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</si>
  <si>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</si>
  <si>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</si>
  <si>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</si>
  <si>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</si>
  <si>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</si>
  <si>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</si>
  <si>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</si>
  <si>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</si>
  <si>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</si>
  <si>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</si>
  <si>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</si>
  <si>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</si>
  <si>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</si>
  <si>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</si>
  <si>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</si>
  <si>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</si>
  <si>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</si>
  <si>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</si>
  <si>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</si>
  <si>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</si>
  <si>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</si>
  <si>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</si>
  <si>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</si>
  <si>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</si>
  <si>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</si>
  <si>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</si>
  <si>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</si>
  <si>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</si>
  <si>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</si>
  <si>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</si>
  <si>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</si>
  <si>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</si>
  <si>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</si>
  <si>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</si>
  <si>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</si>
  <si>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</si>
  <si>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</si>
  <si>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</si>
  <si>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</si>
  <si>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</si>
  <si>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</si>
  <si>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</si>
  <si>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</si>
  <si>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</si>
  <si>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</si>
  <si>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</si>
  <si>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</si>
  <si>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</si>
  <si>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</si>
  <si>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</si>
  <si>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</si>
  <si>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</si>
  <si>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</si>
  <si>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</si>
  <si>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</si>
  <si>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</si>
  <si>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</si>
  <si>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</si>
  <si>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</si>
  <si>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</si>
  <si>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</si>
  <si>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</si>
  <si>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</si>
  <si>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</si>
  <si>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</si>
  <si>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</si>
  <si>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</si>
  <si>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</si>
  <si>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</si>
  <si>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</si>
  <si>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</si>
  <si>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</si>
  <si>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</si>
  <si>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</si>
  <si>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</si>
  <si>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</si>
  <si>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</si>
  <si>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</si>
  <si>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</si>
  <si>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</si>
  <si>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</si>
  <si>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</si>
  <si>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</si>
  <si>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</si>
  <si>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</si>
  <si>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</si>
  <si>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</si>
  <si>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</si>
  <si>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</si>
  <si>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</si>
  <si>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</si>
  <si>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</si>
  <si>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</si>
  <si>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</si>
  <si>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</si>
  <si>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</si>
  <si>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</si>
  <si>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</si>
  <si>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</si>
  <si>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</si>
  <si>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</si>
  <si>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</si>
  <si>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</si>
  <si>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</si>
  <si>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</si>
  <si>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</si>
  <si>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</si>
  <si>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</si>
  <si>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</si>
  <si>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</si>
  <si>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</si>
  <si>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</si>
  <si>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</si>
  <si>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</si>
  <si>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</si>
  <si>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</si>
  <si>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</si>
  <si>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</si>
  <si>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</si>
  <si>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</si>
  <si>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</si>
  <si>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</si>
  <si>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</si>
  <si>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</si>
  <si>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</si>
  <si>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</si>
  <si>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</si>
  <si>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</si>
  <si>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</si>
  <si>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</si>
  <si>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</si>
  <si>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</si>
  <si>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</si>
  <si>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</si>
  <si>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</si>
  <si>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</si>
  <si>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</si>
  <si>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</si>
  <si>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</si>
  <si>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</si>
  <si>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</si>
  <si>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</si>
  <si>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</si>
  <si>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</si>
  <si>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</si>
  <si>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</si>
  <si>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</si>
  <si>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</si>
  <si>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</si>
  <si>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</si>
  <si>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</si>
  <si>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</si>
  <si>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</si>
  <si>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</si>
  <si>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</si>
  <si>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</si>
  <si>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</si>
  <si>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</si>
  <si>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</si>
  <si>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</si>
  <si>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</si>
  <si>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</si>
  <si>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</si>
  <si>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</si>
  <si>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</si>
  <si>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</si>
  <si>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</si>
  <si>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</si>
  <si>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</si>
  <si>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</si>
  <si>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</si>
  <si>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</si>
  <si>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</si>
  <si>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</si>
  <si>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</si>
  <si>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</si>
  <si>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</si>
  <si>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</si>
  <si>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</si>
  <si>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</si>
  <si>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</si>
  <si>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</si>
  <si>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</si>
  <si>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</si>
  <si>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</si>
  <si>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</si>
  <si>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</si>
  <si>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</si>
  <si>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</si>
  <si>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</si>
  <si>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</si>
  <si>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</si>
  <si>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</si>
  <si>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</si>
  <si>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</si>
  <si>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</si>
  <si>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</si>
  <si>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</si>
  <si>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</si>
  <si>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</si>
  <si>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</si>
  <si>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</si>
  <si>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</si>
  <si>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</si>
  <si>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</si>
  <si>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</si>
  <si>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</si>
  <si>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</si>
  <si>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</si>
  <si>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</si>
  <si>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</si>
  <si>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</si>
  <si>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</si>
  <si>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</si>
  <si>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</si>
  <si>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</si>
  <si>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</si>
  <si>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</si>
  <si>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</si>
  <si>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</si>
  <si>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</si>
  <si>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</si>
  <si>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</si>
  <si>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</si>
  <si>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</si>
  <si>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</si>
  <si>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</si>
  <si>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</si>
  <si>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</si>
  <si>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</si>
  <si>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</si>
  <si>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</si>
  <si>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</si>
  <si>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</si>
  <si>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</si>
  <si>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</si>
  <si>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</si>
  <si>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</si>
  <si>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</si>
  <si>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</si>
  <si>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</si>
  <si>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</si>
  <si>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</si>
  <si>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</si>
  <si>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</si>
  <si>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</si>
  <si>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</si>
  <si>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</si>
  <si>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</si>
  <si>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</si>
  <si>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</si>
  <si>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</si>
  <si>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</si>
  <si>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</si>
  <si>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</si>
  <si>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</si>
  <si>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</si>
  <si>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</si>
  <si>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</si>
  <si>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</si>
  <si>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</si>
  <si>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</si>
  <si>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</si>
  <si>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</si>
  <si>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</si>
  <si>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</si>
  <si>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</si>
  <si>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</si>
  <si>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</si>
  <si>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</si>
  <si>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</si>
  <si>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</si>
  <si>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</si>
  <si>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</si>
  <si>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</si>
  <si>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</si>
  <si>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</si>
  <si>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</si>
  <si>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</si>
  <si>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</si>
  <si>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</si>
  <si>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</si>
  <si>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</si>
  <si>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</si>
  <si>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</si>
  <si>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</si>
  <si>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</si>
  <si>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</si>
  <si>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</si>
  <si>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</si>
  <si>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</si>
  <si>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</si>
  <si>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</si>
  <si>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</si>
  <si>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</si>
  <si>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</si>
  <si>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</si>
  <si>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</si>
  <si>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</si>
  <si>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</si>
  <si>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</si>
  <si>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</si>
  <si>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</si>
  <si>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</si>
  <si>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</si>
  <si>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</si>
  <si>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</si>
  <si>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</si>
  <si>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</si>
  <si>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</si>
  <si>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</si>
  <si>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</si>
  <si>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</si>
  <si>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</si>
  <si>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</si>
  <si>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</si>
  <si>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</si>
  <si>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</si>
  <si>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</si>
  <si>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</si>
  <si>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</si>
  <si>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</si>
  <si>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</si>
  <si>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</si>
  <si>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</si>
  <si>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</si>
  <si>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</si>
  <si>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</si>
  <si>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</si>
  <si>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</si>
  <si>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</si>
  <si>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</si>
  <si>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</si>
  <si>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</si>
  <si>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</si>
  <si>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</si>
  <si>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</si>
  <si>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</si>
  <si>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</si>
  <si>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</si>
  <si>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</si>
  <si>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</si>
  <si>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</si>
  <si>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</si>
  <si>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</si>
  <si>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</si>
  <si>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</si>
  <si>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</si>
  <si>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</si>
  <si>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</si>
  <si>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</si>
  <si>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</si>
  <si>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</si>
  <si>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</si>
  <si>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</si>
  <si>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</si>
  <si>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</si>
  <si>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</si>
  <si>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</si>
  <si>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</si>
  <si>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</si>
  <si>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</si>
  <si>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</si>
  <si>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</si>
  <si>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</si>
  <si>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</si>
  <si>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</si>
  <si>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</si>
  <si>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</si>
  <si>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</si>
  <si>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</si>
  <si>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</si>
  <si>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</si>
  <si>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</si>
  <si>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</si>
  <si>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</si>
  <si>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</si>
  <si>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</si>
  <si>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</si>
  <si>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</si>
  <si>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</si>
  <si>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</si>
  <si>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</si>
  <si>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</si>
  <si>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</si>
  <si>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</si>
  <si>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</si>
  <si>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</si>
  <si>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</si>
  <si>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</si>
  <si>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</si>
  <si>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</si>
  <si>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</si>
  <si>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</si>
  <si>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</si>
  <si>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</si>
  <si>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</si>
  <si>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</si>
  <si>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</si>
  <si>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</si>
  <si>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</si>
  <si>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</si>
  <si>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</si>
  <si>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</si>
  <si>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</si>
  <si>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</si>
  <si>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</si>
  <si>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</si>
  <si>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</si>
  <si>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</si>
  <si>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</si>
  <si>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</si>
  <si>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</si>
  <si>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</si>
  <si>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</si>
  <si>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</si>
  <si>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</si>
  <si>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</si>
  <si>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</si>
  <si>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</si>
  <si>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</si>
  <si>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</si>
  <si>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</si>
  <si>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</si>
  <si>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</si>
  <si>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</si>
  <si>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</si>
  <si>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</si>
  <si>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</si>
  <si>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</si>
  <si>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</si>
  <si>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</si>
  <si>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</si>
  <si>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</si>
  <si>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</si>
  <si>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</si>
  <si>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</si>
  <si>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</si>
  <si>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</si>
  <si>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</si>
  <si>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</si>
  <si>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</si>
  <si>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</si>
  <si>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</si>
  <si>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</si>
  <si>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</si>
  <si>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</si>
  <si>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</si>
  <si>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</si>
  <si>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</si>
  <si>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</si>
  <si>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</si>
  <si>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</si>
  <si>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</si>
  <si>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</si>
  <si>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</si>
  <si>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</si>
  <si>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</si>
  <si>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</si>
  <si>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</si>
  <si>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</si>
  <si>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</si>
  <si>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</si>
  <si>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</si>
  <si>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</si>
  <si>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</si>
  <si>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</si>
  <si>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</si>
  <si>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</si>
  <si>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</si>
  <si>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</si>
  <si>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</si>
  <si>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</si>
  <si>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</si>
  <si>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</si>
  <si>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</si>
  <si>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</si>
  <si>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</si>
  <si>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</si>
  <si>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</si>
  <si>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</si>
  <si>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</si>
  <si>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</si>
  <si>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</si>
  <si>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</si>
  <si>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</si>
  <si>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</si>
  <si>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</si>
  <si>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</si>
  <si>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</si>
  <si>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</si>
  <si>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</si>
  <si>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</si>
  <si>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</si>
  <si>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</si>
  <si>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</si>
  <si>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</si>
  <si>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</si>
  <si>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</si>
  <si>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</si>
  <si>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</si>
  <si>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</si>
  <si>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</si>
  <si>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</si>
  <si>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</si>
  <si>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</si>
  <si>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</si>
  <si>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</si>
  <si>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</si>
  <si>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</si>
  <si>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</si>
  <si>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</si>
  <si>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</si>
  <si>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</si>
  <si>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</si>
  <si>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</si>
  <si>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</si>
  <si>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</si>
  <si>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</si>
  <si>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</si>
  <si>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</si>
  <si>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</si>
  <si>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</si>
  <si>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</si>
  <si>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</si>
  <si>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</si>
  <si>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</si>
  <si>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</si>
  <si>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</si>
  <si>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</si>
  <si>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</si>
  <si>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</si>
  <si>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</si>
  <si>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</si>
  <si>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</si>
  <si>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</si>
  <si>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</si>
  <si>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</si>
  <si>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</si>
  <si>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</si>
  <si>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</si>
  <si>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</si>
  <si>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</si>
  <si>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</si>
  <si>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</si>
  <si>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</si>
  <si>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</si>
  <si>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</si>
  <si>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</si>
  <si>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</si>
  <si>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</si>
  <si>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</si>
  <si>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</si>
  <si>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</si>
  <si>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</si>
  <si>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</si>
  <si>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</si>
  <si>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</si>
  <si>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</si>
  <si>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</si>
  <si>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</si>
  <si>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</si>
  <si>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</si>
  <si>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</si>
  <si>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</si>
  <si>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</si>
  <si>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</si>
  <si>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</si>
  <si>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</si>
  <si>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</si>
  <si>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</si>
  <si>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</si>
  <si>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</si>
  <si>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</si>
  <si>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</si>
  <si>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</si>
  <si>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</si>
  <si>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</si>
  <si>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</si>
  <si>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</si>
  <si>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</si>
  <si>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</si>
  <si>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</si>
  <si>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</si>
  <si>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</si>
  <si>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</si>
  <si>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</si>
  <si>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</si>
  <si>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</si>
  <si>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</si>
  <si>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</si>
  <si>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</si>
  <si>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</si>
  <si>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</si>
  <si>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</si>
  <si>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</si>
  <si>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</si>
  <si>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</si>
  <si>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</si>
  <si>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</si>
  <si>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</si>
  <si>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</si>
  <si>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</si>
  <si>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</si>
  <si>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</si>
  <si>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</si>
  <si>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</si>
  <si>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</si>
  <si>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</si>
  <si>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</si>
  <si>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</si>
  <si>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</si>
  <si>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</si>
  <si>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</si>
  <si>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</si>
  <si>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</si>
  <si>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</si>
  <si>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</si>
  <si>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</si>
  <si>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</si>
  <si>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</si>
  <si>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</si>
  <si>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</si>
  <si>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</si>
  <si>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</si>
  <si>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</si>
  <si>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</si>
  <si>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</si>
  <si>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</si>
  <si>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</si>
  <si>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</si>
  <si>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</si>
  <si>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</si>
  <si>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</si>
  <si>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</si>
  <si>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</si>
  <si>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</si>
  <si>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</si>
  <si>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</si>
  <si>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</si>
  <si>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</si>
  <si>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</si>
  <si>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</si>
  <si>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</si>
  <si>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</si>
  <si>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</si>
  <si>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</si>
  <si>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</si>
  <si>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</si>
  <si>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</si>
  <si>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</si>
  <si>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</si>
  <si>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</si>
  <si>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</si>
  <si>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</si>
  <si>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</si>
  <si>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</si>
  <si>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</si>
  <si>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</si>
  <si>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</si>
  <si>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</si>
  <si>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</si>
  <si>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</si>
  <si>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</si>
  <si>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</si>
  <si>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</si>
  <si>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</si>
  <si>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</si>
  <si>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</si>
  <si>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</si>
  <si>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</si>
  <si>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</si>
  <si>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</si>
  <si>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</si>
  <si>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</si>
  <si>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</si>
  <si>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</si>
  <si>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</si>
  <si>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</si>
  <si>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</si>
  <si>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</si>
  <si>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</si>
  <si>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</si>
  <si>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</si>
  <si>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</si>
  <si>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</si>
  <si>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</si>
  <si>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</si>
  <si>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</si>
  <si>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</si>
  <si>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</si>
  <si>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</si>
  <si>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</si>
  <si>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</si>
  <si>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</si>
  <si>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</si>
  <si>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</si>
  <si>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</si>
  <si>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</si>
  <si>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</si>
  <si>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</si>
  <si>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</si>
  <si>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</si>
  <si>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</si>
  <si>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</si>
  <si>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</si>
  <si>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</si>
  <si>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</si>
  <si>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</si>
  <si>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</si>
  <si>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</si>
  <si>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</si>
  <si>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</si>
  <si>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</si>
  <si>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</si>
  <si>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</si>
  <si>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</si>
  <si>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</si>
  <si>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</si>
  <si>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</si>
  <si>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</si>
  <si>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</si>
  <si>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</si>
  <si>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</si>
  <si>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</si>
  <si>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</si>
  <si>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</si>
  <si>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</si>
  <si>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</si>
  <si>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</si>
  <si>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</si>
  <si>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</si>
  <si>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</si>
  <si>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</si>
  <si>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</si>
  <si>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</si>
  <si>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</si>
  <si>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</si>
  <si>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</si>
  <si>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</si>
  <si>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</si>
  <si>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</si>
  <si>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</si>
  <si>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</si>
  <si>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</si>
  <si>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</si>
  <si>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</si>
  <si>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</si>
  <si>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</si>
  <si>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</si>
  <si>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</si>
  <si>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</si>
  <si>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</si>
  <si>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</si>
  <si>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</si>
  <si>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</si>
  <si>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</si>
  <si>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</si>
  <si>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</si>
  <si>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</si>
  <si>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</si>
  <si>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</si>
  <si>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</si>
  <si>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</si>
  <si>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</si>
  <si>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</si>
  <si>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</si>
  <si>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</si>
  <si>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</si>
  <si>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</si>
  <si>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</si>
  <si>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</si>
  <si>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</si>
  <si>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</si>
  <si>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</si>
  <si>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</si>
  <si>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</si>
  <si>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</si>
  <si>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</si>
  <si>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</si>
  <si>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</si>
  <si>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</si>
  <si>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</si>
  <si>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</si>
  <si>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</si>
  <si>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</si>
  <si>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</si>
  <si>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</si>
  <si>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</si>
  <si>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</si>
  <si>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</si>
  <si>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</si>
  <si>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</si>
  <si>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</si>
  <si>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</si>
  <si>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</si>
  <si>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</si>
  <si>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</si>
  <si>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</si>
  <si>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</si>
  <si>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</si>
  <si>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</si>
  <si>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</si>
  <si>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</si>
  <si>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</si>
  <si>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</si>
  <si>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</si>
  <si>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</si>
  <si>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</si>
  <si>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</si>
  <si>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</si>
  <si>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</si>
  <si>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</si>
  <si>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</si>
  <si>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</si>
  <si>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</si>
  <si>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</si>
  <si>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</si>
  <si>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</si>
  <si>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</si>
  <si>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</si>
  <si>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</si>
  <si>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</si>
  <si>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</si>
  <si>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</si>
  <si>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</si>
  <si>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</si>
  <si>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</si>
  <si>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</si>
  <si>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</si>
  <si>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</si>
  <si>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</si>
  <si>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</si>
  <si>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</si>
  <si>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</si>
  <si>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</si>
  <si>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</si>
  <si>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</si>
  <si>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</si>
  <si>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</si>
  <si>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</si>
  <si>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</si>
  <si>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</si>
  <si>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</si>
  <si>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</si>
  <si>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</si>
  <si>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</si>
  <si>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</si>
  <si>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</si>
  <si>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</si>
  <si>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</si>
  <si>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</si>
  <si>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</si>
  <si>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</si>
  <si>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</si>
  <si>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</si>
  <si>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</si>
  <si>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</si>
  <si>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</si>
  <si>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</si>
  <si>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</si>
  <si>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</si>
  <si>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</si>
  <si>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</si>
  <si>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</si>
  <si>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</si>
  <si>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</si>
  <si>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</si>
  <si>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</si>
  <si>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</si>
  <si>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</si>
  <si>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</si>
  <si>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</si>
  <si>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</si>
  <si>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</si>
  <si>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</si>
  <si>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</si>
  <si>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</si>
  <si>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</si>
  <si>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</si>
  <si>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</si>
  <si>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</si>
  <si>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</si>
  <si>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</si>
  <si>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</si>
  <si>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</si>
  <si>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</si>
  <si>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</si>
  <si>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</si>
  <si>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</si>
  <si>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</si>
  <si>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</si>
  <si>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</si>
  <si>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</si>
  <si>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</si>
  <si>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</si>
  <si>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</si>
  <si>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</si>
  <si>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</si>
  <si>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</si>
  <si>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</si>
  <si>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</si>
  <si>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</si>
  <si>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</si>
  <si>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</si>
  <si>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</si>
  <si>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</si>
  <si>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</si>
  <si>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</si>
  <si>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</si>
  <si>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</si>
  <si>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</si>
  <si>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</si>
  <si>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</si>
  <si>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</si>
  <si>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</si>
  <si>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</si>
  <si>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</si>
  <si>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</si>
  <si>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</si>
  <si>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</si>
  <si>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</si>
  <si>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</si>
  <si>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</si>
  <si>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</si>
  <si>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</si>
  <si>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</si>
  <si>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</si>
  <si>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</si>
  <si>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</si>
  <si>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</si>
  <si>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</si>
  <si>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</si>
  <si>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</si>
  <si>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</si>
  <si>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</si>
  <si>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</si>
  <si>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</si>
  <si>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</si>
  <si>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</si>
  <si>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</si>
  <si>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</si>
  <si>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</si>
  <si>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</si>
  <si>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</si>
  <si>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</si>
  <si>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</si>
  <si>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</si>
  <si>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</si>
  <si>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</si>
  <si>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</si>
  <si>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</si>
  <si>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</si>
  <si>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</si>
  <si>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</si>
  <si>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</si>
  <si>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</si>
  <si>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</si>
  <si>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</si>
  <si>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</si>
  <si>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</si>
  <si>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</si>
  <si>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</si>
  <si>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</si>
  <si>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</si>
  <si>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</si>
  <si>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</si>
  <si>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</si>
  <si>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</si>
  <si>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</si>
  <si>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</si>
  <si>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</si>
  <si>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</si>
  <si>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</si>
  <si>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</si>
  <si>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</si>
  <si>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</si>
  <si>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</si>
  <si>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</si>
  <si>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</si>
  <si>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</si>
  <si>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</si>
  <si>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</si>
  <si>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</si>
  <si>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</si>
  <si>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</si>
  <si>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</si>
  <si>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</si>
  <si>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</si>
  <si>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</si>
  <si>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</si>
  <si>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</si>
  <si>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</si>
  <si>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</si>
  <si>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</si>
  <si>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</si>
  <si>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</si>
  <si>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</si>
  <si>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</si>
  <si>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</si>
  <si>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</si>
  <si>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</si>
  <si>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</si>
  <si>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</si>
  <si>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</si>
  <si>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</si>
  <si>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</si>
  <si>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</si>
  <si>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</si>
  <si>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</si>
  <si>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</si>
  <si>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</si>
  <si>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</si>
  <si>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</si>
  <si>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</si>
  <si>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</si>
  <si>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</si>
  <si>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</si>
  <si>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</si>
  <si>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</si>
  <si>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</si>
  <si>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</si>
  <si>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</si>
  <si>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</si>
  <si>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</si>
  <si>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</si>
  <si>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</si>
  <si>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</si>
  <si>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</si>
  <si>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</si>
  <si>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</si>
  <si>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</si>
  <si>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</si>
  <si>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</si>
  <si>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</si>
  <si>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</si>
  <si>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</si>
  <si>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</si>
  <si>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</si>
  <si>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</si>
  <si>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</si>
  <si>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</si>
  <si>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</si>
  <si>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</si>
  <si>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</si>
  <si>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</si>
  <si>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</si>
  <si>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</si>
  <si>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</si>
  <si>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</si>
  <si>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</si>
  <si>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</si>
  <si>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</si>
  <si>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</si>
  <si>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</si>
  <si>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</si>
  <si>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</si>
  <si>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</si>
  <si>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</si>
  <si>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</si>
  <si>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</si>
  <si>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</si>
  <si>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</si>
  <si>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</si>
  <si>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</si>
  <si>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</si>
  <si>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</si>
  <si>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</si>
  <si>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</si>
  <si>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</si>
  <si>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</si>
  <si>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</si>
  <si>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</si>
  <si>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</si>
  <si>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</si>
  <si>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</si>
  <si>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</si>
  <si>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</si>
  <si>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</si>
  <si>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</si>
  <si>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</si>
  <si>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</si>
  <si>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</si>
  <si>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</si>
  <si>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</si>
  <si>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</si>
  <si>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</si>
  <si>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</si>
  <si>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</si>
  <si>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</si>
  <si>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</si>
  <si>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</si>
  <si>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</si>
  <si>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</si>
  <si>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</si>
  <si>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</si>
  <si>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</si>
  <si>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</si>
  <si>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</si>
  <si>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</si>
  <si>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</si>
  <si>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</si>
  <si>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</si>
  <si>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</si>
  <si>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</si>
  <si>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</si>
  <si>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</si>
  <si>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</si>
  <si>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</si>
  <si>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</si>
  <si>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</si>
  <si>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</si>
  <si>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</si>
  <si>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</si>
  <si>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</si>
  <si>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</si>
  <si>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</si>
  <si>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</si>
  <si>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</si>
  <si>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</si>
  <si>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</si>
  <si>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</si>
  <si>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</si>
  <si>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</si>
  <si>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</si>
  <si>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</si>
  <si>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</si>
  <si>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</si>
  <si>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</si>
  <si>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</si>
  <si>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</si>
  <si>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</si>
  <si>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</si>
  <si>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</si>
  <si>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</si>
  <si>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</si>
  <si>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</si>
  <si>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</si>
  <si>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</si>
  <si>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</si>
  <si>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</si>
  <si>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</si>
  <si>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</si>
  <si>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</si>
  <si>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</si>
  <si>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</si>
  <si>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</si>
  <si>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</si>
  <si>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</si>
  <si>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</si>
  <si>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</si>
  <si>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</si>
  <si>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</si>
  <si>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</si>
  <si>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</si>
  <si>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</si>
  <si>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</si>
  <si>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</si>
  <si>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</si>
  <si>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</si>
  <si>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</si>
  <si>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</si>
  <si>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</si>
  <si>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</si>
  <si>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</si>
  <si>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</si>
  <si>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</si>
  <si>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</si>
  <si>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</si>
  <si>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</si>
  <si>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</si>
  <si>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</si>
  <si>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</si>
  <si>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</si>
  <si>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</si>
  <si>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</si>
  <si>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</si>
  <si>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</si>
  <si>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</si>
  <si>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</si>
  <si>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</si>
  <si>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</si>
  <si>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</si>
  <si>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</si>
  <si>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</si>
  <si>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</si>
  <si>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</si>
  <si>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</si>
  <si>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</si>
  <si>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</si>
  <si>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</si>
  <si>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</si>
  <si>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</si>
  <si>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</si>
  <si>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</si>
  <si>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</si>
  <si>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</si>
  <si>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</si>
  <si>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</si>
  <si>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</si>
  <si>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</si>
  <si>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</si>
  <si>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</si>
  <si>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</si>
  <si>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</si>
  <si>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</si>
  <si>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</si>
  <si>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</si>
  <si>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</si>
  <si>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</si>
  <si>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</si>
  <si>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</si>
  <si>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</si>
  <si>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</si>
  <si>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</si>
  <si>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</si>
  <si>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</si>
  <si>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</si>
  <si>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</si>
  <si>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</si>
  <si>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</si>
  <si>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</si>
  <si>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</si>
  <si>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</si>
  <si>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</si>
  <si>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</si>
  <si>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</si>
  <si>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</si>
  <si>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</si>
  <si>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</si>
  <si>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</si>
  <si>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</si>
  <si>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</si>
  <si>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</si>
  <si>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</si>
  <si>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</si>
  <si>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</si>
  <si>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</si>
  <si>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</si>
  <si>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</si>
  <si>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</si>
  <si>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</si>
  <si>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</si>
  <si>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</si>
  <si>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</si>
  <si>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</si>
  <si>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</si>
  <si>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</si>
  <si>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</si>
  <si>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</si>
  <si>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</si>
  <si>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</si>
  <si>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</si>
  <si>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</si>
  <si>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</si>
  <si>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</si>
  <si>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</si>
  <si>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</si>
  <si>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</si>
  <si>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</si>
  <si>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</si>
  <si>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</si>
  <si>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</si>
  <si>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</si>
  <si>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</si>
  <si>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</si>
  <si>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</si>
  <si>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</si>
  <si>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</si>
  <si>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</si>
  <si>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</si>
  <si>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</si>
  <si>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</si>
  <si>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</si>
  <si>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</si>
  <si>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</si>
  <si>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</si>
  <si>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</si>
  <si>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</si>
  <si>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</si>
  <si>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</si>
  <si>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</si>
  <si>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</si>
  <si>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</si>
  <si>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</si>
  <si>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</si>
  <si>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</si>
  <si>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</si>
  <si>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</si>
  <si>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</si>
  <si>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</si>
  <si>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</si>
  <si>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</si>
  <si>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</si>
  <si>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</si>
  <si>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</si>
  <si>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</si>
  <si>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</si>
  <si>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</si>
  <si>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</si>
  <si>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</si>
  <si>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</si>
  <si>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</si>
  <si>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</si>
  <si>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</si>
  <si>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</si>
  <si>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</si>
  <si>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</si>
  <si>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</si>
  <si>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</si>
  <si>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</si>
  <si>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</si>
  <si>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</si>
  <si>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</si>
  <si>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</si>
  <si>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</si>
  <si>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</si>
  <si>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</si>
  <si>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</si>
  <si>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</si>
  <si>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</si>
  <si>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</si>
  <si>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</si>
  <si>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</si>
  <si>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</si>
  <si>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</si>
  <si>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</si>
  <si>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</si>
  <si>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</si>
  <si>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</si>
  <si>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</si>
  <si>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</si>
  <si>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</si>
  <si>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</si>
  <si>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</si>
  <si>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</si>
  <si>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</si>
  <si>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</si>
  <si>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</si>
  <si>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</si>
  <si>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</si>
  <si>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</si>
  <si>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</si>
  <si>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</si>
  <si>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</si>
  <si>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</si>
  <si>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</si>
  <si>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</si>
  <si>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</si>
  <si>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</si>
  <si>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</si>
  <si>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</si>
  <si>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</si>
  <si>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</si>
  <si>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</si>
  <si>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</si>
  <si>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</si>
  <si>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</si>
  <si>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</si>
  <si>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</si>
  <si>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</si>
  <si>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</si>
  <si>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</si>
  <si>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</si>
  <si>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</si>
  <si>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</si>
  <si>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</si>
  <si>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</si>
  <si>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</si>
  <si>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</si>
  <si>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</si>
  <si>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</si>
  <si>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</si>
  <si>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</si>
  <si>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</si>
  <si>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</si>
  <si>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</si>
  <si>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</si>
  <si>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</si>
  <si>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</si>
  <si>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</si>
  <si>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</si>
  <si>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</si>
  <si>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</si>
  <si>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</si>
  <si>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</si>
  <si>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</si>
  <si>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</si>
  <si>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</si>
  <si>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</si>
  <si>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</si>
  <si>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</si>
  <si>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</si>
  <si>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</si>
  <si>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</si>
  <si>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</si>
  <si>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</si>
  <si>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</si>
  <si>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</si>
  <si>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</si>
  <si>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</si>
  <si>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</si>
  <si>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</si>
  <si>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</si>
  <si>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</si>
  <si>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</si>
  <si>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</si>
  <si>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</si>
  <si>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</si>
  <si>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</si>
  <si>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</si>
  <si>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</si>
  <si>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</si>
  <si>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</si>
  <si>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</si>
  <si>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</si>
  <si>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</si>
  <si>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</si>
  <si>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</si>
  <si>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</si>
  <si>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</si>
  <si>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</si>
  <si>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</si>
  <si>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</si>
  <si>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</si>
  <si>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</si>
  <si>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</si>
  <si>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</si>
  <si>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</si>
  <si>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</si>
  <si>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</si>
  <si>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</si>
  <si>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</si>
  <si>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</si>
  <si>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</si>
  <si>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</si>
  <si>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</si>
  <si>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</si>
  <si>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</si>
  <si>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</si>
  <si>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</si>
  <si>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</si>
  <si>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</si>
  <si>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</si>
  <si>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</si>
  <si>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</si>
  <si>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</si>
  <si>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</si>
  <si>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</si>
  <si>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</si>
  <si>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</si>
  <si>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</si>
  <si>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</si>
  <si>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</si>
  <si>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</si>
  <si>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</si>
  <si>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</si>
  <si>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</si>
  <si>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</si>
  <si>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</si>
  <si>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</si>
  <si>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</si>
  <si>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</si>
  <si>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</si>
  <si>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</si>
  <si>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</si>
  <si>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</si>
  <si>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</si>
  <si>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</si>
  <si>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</si>
  <si>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</si>
  <si>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</si>
  <si>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</si>
  <si>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</si>
  <si>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</si>
  <si>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</si>
  <si>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</si>
  <si>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</si>
  <si>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</si>
  <si>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</si>
  <si>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</si>
  <si>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</si>
  <si>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</si>
  <si>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</si>
  <si>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</si>
  <si>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</si>
  <si>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</si>
  <si>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</si>
  <si>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</si>
  <si>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</si>
  <si>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</si>
  <si>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</si>
  <si>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</si>
  <si>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</si>
  <si>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</si>
  <si>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</si>
  <si>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</si>
  <si>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</si>
  <si>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</si>
  <si>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</si>
  <si>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</si>
  <si>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</si>
  <si>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</si>
  <si>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</si>
  <si>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</si>
  <si>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</si>
  <si>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</si>
  <si>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</si>
  <si>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</si>
  <si>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</si>
  <si>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</si>
  <si>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</si>
  <si>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</si>
  <si>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</si>
  <si>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</si>
  <si>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</si>
  <si>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</si>
  <si>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</si>
  <si>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</si>
  <si>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</si>
  <si>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</si>
  <si>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</si>
  <si>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</si>
  <si>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</si>
  <si>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</si>
  <si>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</si>
  <si>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</si>
  <si>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</si>
  <si>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</si>
  <si>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</si>
  <si>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</si>
  <si>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</si>
  <si>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</si>
  <si>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</si>
  <si>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</si>
  <si>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</si>
  <si>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</si>
  <si>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</si>
  <si>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</si>
  <si>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</si>
  <si>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</si>
  <si>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</si>
  <si>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</si>
  <si>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</si>
  <si>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</si>
  <si>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</si>
  <si>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</si>
  <si>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</si>
  <si>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</si>
  <si>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</si>
  <si>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</si>
  <si>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</si>
  <si>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</si>
  <si>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</si>
  <si>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</si>
  <si>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</si>
  <si>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</si>
  <si>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</si>
  <si>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</si>
  <si>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</si>
  <si>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</si>
  <si>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</si>
  <si>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</si>
  <si>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</si>
  <si>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</si>
  <si>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</si>
  <si>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</si>
  <si>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</si>
  <si>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</si>
  <si>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</si>
  <si>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</si>
  <si>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</si>
  <si>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</si>
  <si>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</si>
  <si>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</si>
  <si>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</si>
  <si>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</si>
  <si>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</si>
  <si>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</si>
  <si>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</si>
  <si>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</si>
  <si>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</si>
  <si>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</si>
  <si>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</si>
  <si>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</si>
  <si>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</si>
  <si>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</si>
  <si>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</si>
  <si>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</si>
  <si>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</si>
  <si>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</si>
  <si>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</si>
  <si>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</si>
  <si>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</si>
  <si>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</si>
  <si>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</si>
  <si>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</si>
  <si>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</si>
  <si>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</si>
  <si>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</si>
  <si>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</si>
  <si>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</si>
  <si>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</si>
  <si>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</si>
  <si>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</si>
  <si>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</si>
  <si>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</si>
  <si>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</si>
  <si>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</si>
  <si>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</si>
  <si>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</si>
  <si>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</si>
  <si>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</si>
  <si>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</si>
  <si>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</si>
  <si>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</si>
  <si>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</si>
  <si>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</si>
  <si>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</si>
  <si>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</si>
  <si>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</si>
  <si>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</si>
  <si>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</si>
  <si>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</si>
  <si>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</si>
  <si>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</si>
  <si>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</si>
  <si>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</si>
  <si>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</si>
  <si>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</si>
  <si>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</si>
  <si>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</si>
  <si>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</si>
  <si>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</si>
  <si>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</si>
  <si>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</si>
  <si>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</si>
  <si>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</si>
  <si>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</si>
  <si>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</si>
  <si>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</si>
  <si>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</si>
  <si>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</si>
  <si>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</si>
  <si>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</si>
  <si>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</si>
  <si>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</si>
  <si>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</si>
  <si>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</si>
  <si>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</si>
  <si>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</si>
  <si>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</si>
  <si>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</si>
  <si>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</si>
  <si>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</si>
  <si>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</si>
  <si>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</si>
  <si>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</si>
  <si>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</si>
  <si>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</si>
  <si>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</si>
  <si>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</si>
  <si>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</si>
  <si>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</si>
  <si>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</si>
  <si>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</si>
  <si>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</si>
  <si>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</si>
  <si>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</si>
  <si>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</si>
  <si>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</si>
  <si>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</si>
  <si>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</si>
  <si>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</si>
  <si>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</si>
  <si>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</si>
  <si>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</si>
  <si>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</si>
  <si>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</si>
  <si>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</si>
  <si>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</si>
  <si>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</si>
  <si>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</si>
  <si>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</si>
  <si>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</si>
  <si>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</si>
  <si>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</si>
  <si>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</si>
  <si>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</si>
  <si>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</si>
  <si>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</si>
  <si>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</si>
  <si>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</si>
  <si>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</si>
  <si>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</si>
  <si>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</si>
  <si>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</si>
  <si>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</si>
  <si>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</si>
  <si>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</si>
  <si>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</si>
  <si>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</si>
  <si>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</si>
  <si>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</si>
  <si>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</si>
  <si>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</si>
  <si>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</si>
  <si>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</si>
  <si>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</si>
  <si>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</si>
  <si>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</si>
  <si>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</si>
  <si>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</si>
  <si>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</si>
  <si>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</si>
  <si>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</si>
  <si>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</si>
  <si>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</si>
  <si>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</si>
  <si>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</si>
  <si>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</si>
  <si>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</si>
  <si>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</si>
  <si>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</si>
  <si>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</si>
  <si>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</si>
  <si>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</si>
  <si>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</si>
  <si>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</si>
  <si>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</si>
  <si>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</si>
  <si>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</si>
  <si>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</si>
  <si>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</si>
  <si>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</si>
  <si>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</si>
  <si>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</si>
  <si>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</si>
  <si>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</si>
  <si>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</si>
  <si>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</si>
  <si>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</si>
  <si>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</si>
  <si>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</si>
  <si>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</si>
  <si>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</si>
  <si>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</si>
  <si>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</si>
  <si>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</si>
  <si>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</si>
  <si>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</si>
  <si>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</si>
  <si>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</si>
  <si>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</si>
  <si>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</si>
  <si>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</si>
  <si>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</si>
  <si>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</si>
  <si>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</si>
  <si>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</si>
  <si>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</si>
  <si>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</si>
  <si>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</si>
  <si>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</si>
  <si>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</si>
  <si>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</si>
  <si>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</si>
  <si>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</si>
  <si>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</si>
  <si>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</si>
  <si>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</si>
  <si>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</si>
  <si>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</si>
  <si>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</si>
  <si>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</si>
  <si>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</si>
  <si>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</si>
  <si>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</si>
  <si>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</si>
  <si>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</si>
  <si>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</si>
  <si>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</si>
  <si>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</si>
  <si>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</si>
  <si>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</si>
  <si>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</si>
  <si>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</si>
  <si>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</si>
  <si>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</si>
  <si>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</si>
  <si>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</si>
  <si>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</si>
  <si>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</si>
  <si>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</si>
  <si>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</si>
  <si>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</si>
  <si>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</si>
  <si>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</si>
  <si>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</si>
  <si>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</si>
  <si>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</si>
  <si>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</si>
  <si>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</si>
  <si>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</si>
  <si>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</si>
  <si>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</si>
  <si>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</si>
  <si>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</si>
  <si>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</si>
  <si>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</si>
  <si>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</si>
  <si>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</si>
  <si>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</si>
  <si>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</si>
  <si>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</si>
  <si>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</si>
  <si>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</si>
  <si>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</si>
  <si>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</si>
  <si>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</si>
  <si>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</si>
  <si>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</si>
  <si>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</si>
  <si>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</si>
  <si>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</si>
  <si>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</si>
  <si>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</si>
  <si>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</si>
  <si>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</si>
  <si>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</si>
  <si>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</si>
  <si>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</si>
  <si>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</si>
  <si>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</si>
  <si>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</si>
  <si>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</si>
  <si>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</si>
  <si>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</si>
  <si>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</si>
  <si>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</si>
  <si>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</si>
  <si>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</si>
  <si>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</si>
  <si>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</si>
  <si>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</si>
  <si>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</si>
  <si>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</si>
  <si>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</si>
  <si>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</si>
  <si>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</si>
  <si>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</si>
  <si>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</si>
  <si>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</si>
  <si>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</si>
  <si>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</si>
  <si>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</si>
  <si>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</si>
  <si>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</si>
  <si>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</si>
  <si>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</si>
  <si>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</si>
  <si>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</si>
  <si>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</si>
  <si>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</si>
  <si>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</si>
  <si>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</si>
  <si>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</si>
  <si>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</si>
  <si>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</si>
  <si>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</si>
  <si>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</si>
  <si>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</si>
  <si>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</si>
  <si>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</si>
  <si>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</si>
  <si>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</si>
  <si>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</si>
  <si>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</si>
  <si>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</si>
  <si>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</si>
  <si>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</si>
  <si>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</si>
  <si>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</si>
  <si>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</si>
  <si>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</si>
  <si>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</si>
  <si>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</si>
  <si>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</si>
  <si>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</si>
  <si>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</si>
  <si>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</si>
  <si>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</si>
  <si>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</si>
  <si>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</si>
  <si>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</si>
  <si>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</si>
  <si>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</si>
  <si>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</si>
  <si>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</si>
  <si>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</si>
  <si>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</si>
  <si>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</si>
  <si>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</si>
  <si>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</si>
  <si>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</si>
  <si>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</si>
  <si>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</si>
  <si>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</si>
  <si>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</si>
  <si>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</si>
  <si>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</si>
  <si>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</si>
  <si>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</si>
  <si>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</si>
  <si>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</si>
  <si>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</si>
  <si>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</si>
  <si>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</si>
  <si>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</si>
  <si>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</si>
  <si>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</si>
  <si>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</si>
  <si>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</si>
  <si>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</si>
  <si>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</si>
  <si>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</si>
  <si>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</si>
  <si>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</si>
  <si>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</si>
  <si>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</si>
  <si>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</si>
  <si>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</si>
  <si>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</si>
  <si>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</si>
  <si>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</si>
  <si>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</si>
  <si>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</si>
  <si>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</si>
  <si>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</si>
  <si>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</si>
  <si>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</si>
  <si>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</si>
  <si>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</si>
  <si>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</si>
  <si>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</si>
  <si>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</si>
  <si>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</si>
  <si>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</si>
  <si>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</si>
  <si>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</si>
  <si>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</si>
  <si>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</si>
  <si>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</si>
  <si>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</si>
  <si>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</si>
  <si>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</si>
  <si>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</si>
  <si>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</si>
  <si>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</si>
  <si>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</si>
  <si>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</si>
  <si>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</si>
  <si>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</si>
  <si>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</si>
  <si>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</si>
  <si>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</si>
  <si>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</si>
  <si>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</si>
  <si>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</si>
  <si>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</si>
  <si>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</si>
  <si>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</si>
  <si>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</si>
  <si>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</si>
  <si>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</si>
  <si>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</si>
  <si>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</si>
  <si>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</si>
  <si>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</si>
  <si>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</si>
  <si>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</si>
  <si>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</si>
  <si>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</si>
  <si>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</si>
  <si>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</si>
  <si>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</si>
  <si>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</si>
  <si>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</si>
  <si>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</si>
  <si>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</si>
  <si>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</si>
  <si>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</si>
  <si>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</si>
  <si>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</si>
  <si>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</si>
  <si>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</si>
  <si>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</si>
  <si>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</si>
  <si>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</si>
  <si>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</si>
  <si>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</si>
  <si>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</si>
  <si>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</si>
  <si>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</si>
  <si>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</si>
  <si>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</si>
  <si>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</si>
  <si>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</si>
  <si>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</si>
  <si>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</si>
  <si>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</si>
  <si>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</si>
  <si>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</si>
  <si>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</si>
  <si>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</si>
  <si>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</si>
  <si>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</si>
  <si>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</si>
  <si>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</si>
  <si>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</si>
  <si>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</si>
  <si>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</si>
  <si>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</si>
  <si>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</si>
  <si>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</si>
  <si>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</si>
  <si>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</si>
  <si>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</si>
  <si>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</si>
  <si>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</si>
  <si>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</si>
  <si>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</si>
  <si>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</si>
  <si>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</si>
  <si>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</si>
  <si>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</si>
  <si>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</si>
  <si>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</si>
  <si>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</si>
  <si>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</si>
  <si>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</si>
  <si>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</si>
  <si>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</si>
  <si>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</si>
  <si>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</si>
  <si>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</si>
  <si>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</si>
  <si>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</si>
  <si>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</si>
  <si>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</si>
  <si>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</si>
  <si>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</si>
  <si>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</si>
  <si>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</si>
  <si>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</si>
  <si>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</si>
  <si>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</si>
  <si>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</si>
  <si>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</si>
  <si>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</si>
  <si>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</si>
  <si>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</si>
  <si>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</si>
  <si>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</si>
  <si>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</si>
  <si>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</si>
  <si>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</si>
  <si>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</si>
  <si>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</si>
  <si>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</si>
  <si>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</si>
  <si>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</si>
  <si>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</si>
  <si>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</si>
  <si>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</si>
  <si>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</si>
  <si>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</si>
  <si>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</si>
  <si>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</si>
  <si>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</si>
  <si>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</si>
  <si>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</si>
  <si>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</si>
  <si>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</si>
  <si>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</si>
  <si>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</si>
  <si>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</si>
  <si>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</si>
  <si>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</si>
  <si>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</si>
  <si>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</si>
  <si>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</si>
  <si>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</si>
  <si>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</si>
  <si>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</si>
  <si>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</si>
  <si>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</si>
  <si>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</si>
  <si>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</si>
  <si>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</si>
  <si>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</si>
  <si>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</si>
  <si>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</si>
  <si>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</si>
  <si>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</si>
  <si>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</si>
  <si>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</si>
  <si>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</si>
  <si>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</si>
  <si>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</si>
  <si>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</si>
  <si>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</si>
  <si>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</si>
  <si>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</si>
  <si>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</si>
  <si>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</si>
  <si>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</si>
  <si>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</si>
  <si>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</si>
  <si>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</si>
  <si>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</si>
  <si>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</si>
  <si>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</si>
  <si>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</si>
  <si>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</si>
  <si>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</si>
  <si>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</si>
  <si>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</si>
  <si>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</si>
  <si>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</si>
  <si>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</si>
  <si>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</si>
  <si>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</si>
  <si>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</si>
  <si>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</si>
  <si>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</si>
  <si>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</si>
  <si>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</si>
  <si>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</si>
  <si>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</si>
  <si>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</si>
  <si>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</si>
  <si>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</si>
  <si>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</si>
  <si>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</si>
  <si>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</si>
  <si>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</si>
  <si>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</si>
  <si>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</si>
  <si>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</si>
  <si>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</si>
  <si>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</si>
  <si>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</si>
  <si>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</si>
  <si>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</si>
  <si>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</si>
  <si>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</si>
  <si>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</si>
  <si>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</si>
  <si>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</si>
  <si>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</si>
  <si>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</si>
  <si>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</si>
  <si>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</si>
  <si>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</si>
  <si>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</si>
  <si>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</si>
  <si>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</si>
  <si>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</si>
  <si>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</si>
  <si>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</si>
  <si>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</si>
  <si>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</si>
  <si>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</si>
  <si>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</si>
  <si>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</si>
  <si>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</si>
  <si>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</si>
  <si>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</si>
  <si>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</si>
  <si>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</si>
  <si>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</si>
  <si>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</si>
  <si>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</si>
  <si>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</si>
  <si>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</si>
  <si>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</si>
  <si>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</si>
  <si>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</si>
  <si>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</si>
  <si>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</si>
  <si>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</si>
  <si>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</si>
  <si>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</si>
  <si>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</si>
  <si>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</si>
  <si>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</si>
  <si>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</si>
  <si>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</si>
  <si>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</si>
  <si>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</si>
  <si>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</si>
  <si>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</si>
  <si>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</si>
  <si>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</si>
  <si>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</si>
  <si>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</si>
  <si>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</si>
  <si>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</si>
  <si>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</si>
  <si>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</si>
  <si>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</si>
  <si>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</si>
  <si>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</si>
  <si>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</si>
  <si>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</si>
  <si>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</si>
  <si>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</si>
  <si>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</si>
  <si>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</si>
  <si>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</si>
  <si>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</si>
  <si>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</si>
  <si>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</si>
  <si>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</si>
  <si>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</si>
  <si>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</si>
  <si>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</si>
  <si>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</si>
  <si>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</si>
  <si>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</si>
  <si>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</si>
  <si>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</si>
  <si>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</si>
  <si>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</si>
  <si>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</si>
  <si>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</si>
  <si>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</si>
  <si>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</si>
  <si>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</si>
  <si>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</si>
  <si>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</si>
  <si>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</si>
  <si>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</si>
  <si>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</si>
  <si>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</si>
  <si>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</si>
  <si>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</si>
  <si>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</si>
  <si>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</si>
  <si>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</si>
  <si>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</si>
  <si>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</si>
  <si>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</si>
  <si>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</si>
  <si>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</si>
  <si>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</si>
  <si>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</si>
  <si>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</si>
  <si>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</si>
  <si>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</si>
  <si>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</si>
  <si>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</si>
  <si>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</si>
  <si>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</si>
  <si>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</si>
  <si>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</si>
  <si>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</si>
  <si>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</si>
  <si>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</si>
  <si>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</si>
  <si>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</si>
  <si>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</si>
  <si>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</si>
  <si>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</si>
  <si>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</si>
  <si>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</si>
  <si>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</si>
  <si>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</si>
  <si>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</si>
  <si>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</si>
  <si>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</si>
  <si>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</si>
  <si>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</si>
  <si>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</si>
  <si>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</si>
  <si>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</si>
  <si>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</si>
  <si>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</si>
  <si>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</si>
  <si>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</si>
  <si>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</si>
  <si>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</si>
  <si>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</si>
  <si>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</si>
  <si>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</si>
  <si>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</si>
  <si>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</si>
  <si>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</si>
  <si>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</si>
  <si>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</si>
  <si>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</si>
  <si>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</si>
  <si>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</si>
  <si>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</si>
  <si>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</si>
  <si>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</si>
  <si>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</si>
  <si>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</si>
  <si>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</si>
  <si>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</si>
  <si>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</si>
  <si>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</si>
  <si>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</si>
  <si>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</si>
  <si>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</si>
  <si>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</si>
  <si>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</si>
  <si>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</si>
  <si>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</si>
  <si>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</si>
  <si>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</si>
  <si>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</si>
  <si>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</si>
  <si>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</si>
  <si>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</si>
  <si>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</si>
  <si>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</si>
  <si>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</si>
  <si>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</si>
  <si>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</si>
  <si>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</si>
  <si>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</si>
  <si>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</si>
  <si>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</si>
  <si>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</si>
  <si>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</si>
  <si>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</si>
  <si>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</si>
  <si>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</si>
  <si>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</si>
  <si>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</si>
  <si>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</si>
  <si>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</si>
  <si>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</si>
  <si>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</si>
  <si>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</si>
  <si>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</si>
  <si>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</si>
  <si>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</si>
  <si>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</si>
  <si>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</si>
  <si>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</si>
  <si>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</si>
  <si>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</si>
  <si>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</si>
  <si>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</si>
  <si>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</si>
  <si>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</si>
  <si>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</si>
  <si>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</si>
  <si>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</si>
  <si>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</si>
  <si>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</si>
  <si>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</si>
  <si>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</si>
  <si>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</si>
  <si>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</si>
  <si>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</si>
  <si>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</si>
  <si>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</si>
  <si>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</si>
  <si>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</si>
  <si>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</si>
  <si>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</si>
  <si>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</si>
  <si>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</si>
  <si>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</si>
  <si>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</si>
  <si>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</si>
  <si>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</si>
  <si>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</si>
  <si>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</si>
  <si>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</si>
  <si>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</si>
  <si>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</si>
  <si>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</si>
  <si>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</si>
  <si>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</si>
  <si>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</si>
  <si>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</si>
  <si>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</si>
  <si>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</si>
  <si>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</si>
  <si>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</si>
  <si>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</si>
  <si>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</si>
  <si>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</si>
  <si>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</si>
  <si>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</si>
  <si>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</si>
  <si>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</si>
  <si>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</si>
  <si>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</si>
  <si>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</si>
  <si>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</si>
  <si>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</si>
  <si>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</si>
  <si>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</si>
  <si>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</si>
  <si>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</si>
  <si>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</si>
  <si>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</si>
  <si>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</si>
  <si>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</si>
  <si>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</si>
  <si>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</si>
  <si>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</si>
  <si>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</si>
  <si>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</si>
  <si>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</si>
  <si>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</si>
  <si>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</si>
  <si>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</si>
  <si>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</si>
  <si>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</si>
  <si>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</si>
  <si>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</si>
  <si>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</si>
  <si>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</si>
  <si>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</si>
  <si>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</si>
  <si>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</si>
  <si>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</si>
  <si>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</si>
  <si>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</si>
  <si>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</si>
  <si>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</si>
  <si>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</si>
  <si>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</si>
  <si>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</si>
  <si>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</si>
  <si>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</si>
  <si>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</si>
  <si>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</si>
  <si>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</si>
  <si>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</si>
  <si>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</si>
  <si>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</si>
  <si>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</si>
  <si>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</si>
  <si>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</si>
  <si>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</si>
  <si>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</si>
  <si>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</si>
  <si>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</si>
  <si>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</si>
  <si>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</si>
  <si>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</si>
  <si>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</si>
  <si>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</si>
  <si>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</si>
  <si>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</si>
  <si>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</si>
  <si>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</si>
  <si>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</si>
  <si>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</si>
  <si>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</si>
  <si>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</si>
  <si>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</si>
  <si>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</si>
  <si>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</si>
  <si>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</si>
  <si>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</si>
  <si>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</si>
  <si>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</si>
  <si>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</si>
  <si>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</si>
  <si>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</si>
  <si>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</si>
  <si>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</si>
  <si>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</si>
  <si>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</si>
  <si>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</si>
  <si>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</si>
  <si>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</si>
  <si>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</si>
  <si>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</si>
  <si>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</si>
  <si>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</si>
  <si>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</si>
  <si>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</si>
  <si>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</si>
  <si>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</si>
  <si>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</si>
  <si>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</si>
  <si>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</si>
  <si>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</si>
  <si>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</si>
  <si>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</si>
  <si>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</si>
  <si>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</si>
  <si>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</si>
  <si>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</si>
  <si>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</si>
  <si>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</si>
  <si>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</si>
  <si>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</si>
  <si>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</si>
  <si>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</si>
  <si>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</si>
  <si>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</si>
  <si>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</si>
  <si>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</si>
  <si>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</si>
  <si>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</si>
  <si>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</si>
  <si>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</si>
  <si>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</si>
  <si>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</si>
  <si>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</si>
  <si>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</si>
  <si>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</si>
  <si>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</si>
  <si>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</si>
  <si>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</si>
  <si>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</si>
  <si>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</si>
  <si>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</si>
  <si>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</si>
  <si>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</si>
  <si>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</si>
  <si>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</si>
  <si>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</si>
  <si>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</si>
  <si>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</si>
  <si>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</si>
  <si>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</si>
  <si>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</si>
  <si>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</si>
  <si>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</si>
  <si>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</si>
  <si>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</si>
  <si>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</si>
  <si>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</si>
  <si>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</si>
  <si>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</si>
  <si>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</si>
  <si>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</si>
  <si>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</si>
  <si>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</si>
  <si>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</si>
  <si>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</si>
  <si>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</si>
  <si>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</si>
  <si>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</si>
  <si>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</si>
  <si>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</si>
  <si>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</si>
  <si>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</si>
  <si>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</si>
  <si>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</si>
  <si>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</si>
  <si>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</si>
  <si>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</si>
  <si>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</si>
  <si>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</si>
  <si>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</si>
  <si>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</si>
  <si>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</si>
  <si>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</si>
  <si>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</si>
  <si>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</si>
  <si>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</si>
  <si>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</si>
  <si>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</si>
  <si>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</si>
  <si>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</si>
  <si>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</si>
  <si>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</si>
  <si>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</si>
  <si>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</si>
  <si>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</si>
  <si>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</si>
  <si>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</si>
  <si>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</si>
  <si>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</si>
  <si>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</si>
  <si>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</si>
  <si>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</si>
  <si>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</si>
  <si>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</si>
  <si>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</si>
  <si>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</si>
  <si>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</si>
  <si>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</si>
  <si>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</si>
  <si>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</si>
  <si>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</si>
  <si>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</si>
  <si>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</si>
  <si>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</si>
  <si>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</si>
  <si>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</si>
  <si>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</si>
  <si>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</si>
  <si>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</si>
  <si>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</si>
  <si>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</si>
  <si>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</si>
  <si>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</si>
  <si>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</si>
  <si>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</si>
  <si>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</si>
  <si>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</si>
  <si>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</si>
  <si>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</si>
  <si>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</si>
  <si>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</si>
  <si>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</si>
  <si>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</si>
  <si>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</si>
  <si>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</si>
  <si>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</si>
  <si>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</si>
  <si>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</si>
  <si>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</si>
  <si>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</si>
  <si>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</si>
  <si>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</si>
  <si>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</si>
  <si>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</si>
  <si>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</si>
  <si>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</si>
  <si>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</si>
  <si>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</si>
  <si>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</si>
  <si>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</si>
  <si>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</si>
  <si>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</si>
  <si>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</si>
  <si>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</si>
  <si>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</si>
  <si>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</si>
  <si>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</si>
  <si>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</si>
  <si>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</si>
  <si>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</si>
  <si>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</si>
  <si>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</si>
  <si>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</si>
  <si>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</si>
  <si>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</si>
  <si>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</si>
  <si>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</si>
  <si>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</si>
  <si>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</si>
  <si>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</si>
  <si>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</si>
  <si>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</si>
  <si>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</si>
  <si>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</si>
  <si>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</si>
  <si>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</si>
  <si>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</si>
  <si>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</si>
  <si>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</si>
  <si>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</si>
  <si>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</si>
  <si>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</si>
  <si>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</si>
  <si>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</si>
  <si>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</si>
  <si>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</si>
  <si>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</si>
  <si>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</si>
  <si>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</si>
  <si>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</si>
  <si>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</si>
  <si>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</si>
  <si>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</si>
  <si>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</si>
  <si>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</si>
  <si>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</si>
  <si>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</si>
  <si>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</si>
  <si>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</si>
  <si>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</si>
  <si>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</si>
  <si>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</si>
  <si>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</si>
  <si>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</si>
  <si>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</si>
  <si>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</si>
  <si>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</si>
  <si>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</si>
  <si>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</si>
  <si>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</si>
  <si>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</si>
  <si>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</si>
  <si>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</si>
  <si>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</si>
  <si>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</si>
  <si>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</si>
  <si>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</si>
  <si>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</si>
  <si>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</si>
  <si>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</si>
  <si>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</si>
  <si>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</si>
  <si>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</si>
  <si>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</si>
  <si>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</si>
  <si>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</si>
  <si>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</si>
  <si>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</si>
  <si>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</si>
  <si>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</si>
  <si>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</si>
  <si>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</si>
  <si>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</si>
  <si>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</si>
  <si>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</si>
  <si>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</si>
  <si>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</si>
  <si>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</si>
  <si>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</si>
  <si>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</si>
  <si>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</si>
  <si>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</si>
  <si>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</si>
  <si>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</si>
  <si>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</si>
  <si>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</si>
  <si>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</si>
  <si>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</si>
  <si>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</si>
  <si>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</si>
  <si>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</si>
  <si>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</si>
  <si>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</si>
  <si>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</si>
  <si>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</si>
  <si>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</si>
  <si>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</si>
  <si>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</si>
  <si>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</si>
  <si>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</si>
  <si>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</si>
  <si>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</si>
  <si>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</si>
  <si>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</si>
  <si>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</si>
  <si>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</si>
  <si>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</si>
  <si>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</si>
  <si>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</si>
  <si>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</si>
  <si>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</si>
  <si>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</si>
  <si>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</si>
  <si>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</si>
  <si>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</si>
  <si>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</si>
  <si>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</si>
  <si>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</si>
  <si>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</si>
  <si>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</si>
  <si>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</si>
  <si>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</si>
  <si>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</si>
  <si>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</si>
  <si>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</si>
  <si>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</si>
  <si>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</si>
  <si>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</si>
  <si>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</si>
  <si>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</si>
  <si>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</si>
  <si>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</si>
  <si>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</si>
  <si>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</si>
  <si>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</si>
  <si>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</si>
  <si>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</si>
  <si>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</si>
  <si>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</si>
  <si>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</si>
  <si>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</si>
  <si>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</si>
  <si>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</si>
  <si>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</si>
  <si>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</si>
  <si>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</si>
  <si>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</si>
  <si>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</si>
  <si>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</si>
  <si>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</si>
  <si>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</si>
  <si>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</si>
  <si>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</si>
  <si>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</si>
  <si>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</si>
  <si>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</si>
  <si>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</si>
  <si>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</si>
  <si>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</si>
  <si>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</si>
  <si>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</si>
  <si>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</si>
  <si>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</si>
  <si>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</si>
  <si>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</si>
  <si>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</si>
  <si>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</si>
  <si>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</si>
  <si>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</si>
  <si>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</si>
  <si>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</si>
  <si>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</si>
  <si>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</si>
  <si>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</si>
  <si>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</si>
  <si>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</si>
  <si>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</si>
  <si>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</si>
  <si>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</si>
  <si>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</si>
  <si>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</si>
  <si>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</si>
  <si>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</si>
  <si>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</si>
  <si>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</si>
  <si>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</si>
  <si>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</si>
  <si>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</si>
  <si>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</si>
  <si>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</si>
  <si>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</si>
  <si>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</si>
  <si>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</si>
  <si>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</si>
  <si>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</si>
  <si>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</si>
  <si>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</si>
  <si>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</si>
  <si>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</si>
  <si>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</si>
  <si>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</si>
  <si>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</si>
  <si>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</si>
  <si>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</si>
  <si>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</si>
  <si>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</si>
  <si>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</si>
  <si>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</si>
  <si>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</si>
  <si>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</si>
  <si>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</si>
  <si>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</si>
  <si>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</si>
  <si>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</si>
  <si>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</si>
  <si>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</si>
  <si>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</si>
  <si>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</si>
  <si>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</si>
  <si>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</si>
  <si>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</si>
  <si>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</si>
  <si>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</si>
  <si>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</si>
  <si>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</si>
  <si>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</si>
  <si>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</si>
  <si>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</si>
  <si>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</si>
  <si>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</si>
  <si>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</si>
  <si>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</si>
  <si>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</si>
  <si>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</si>
  <si>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</si>
  <si>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</si>
  <si>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</si>
  <si>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</si>
  <si>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</si>
  <si>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</si>
  <si>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</si>
  <si>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</si>
  <si>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</si>
  <si>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</si>
  <si>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</si>
  <si>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</si>
  <si>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</si>
  <si>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</si>
  <si>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</si>
  <si>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</si>
  <si>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</si>
  <si>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</si>
  <si>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</si>
  <si>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</si>
  <si>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</si>
  <si>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</si>
  <si>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</si>
  <si>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</si>
  <si>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</si>
  <si>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</si>
  <si>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</si>
  <si>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</si>
  <si>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</si>
  <si>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</si>
  <si>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</si>
  <si>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</si>
  <si>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</si>
  <si>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</si>
  <si>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</si>
  <si>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</si>
  <si>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</si>
  <si>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</si>
  <si>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</si>
  <si>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</si>
  <si>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</si>
  <si>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</si>
  <si>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</si>
  <si>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</si>
  <si>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</si>
  <si>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</si>
  <si>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</si>
  <si>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</si>
  <si>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</si>
  <si>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</si>
  <si>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</si>
  <si>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</si>
  <si>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</si>
  <si>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</si>
  <si>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</si>
  <si>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</si>
  <si>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</si>
  <si>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</si>
  <si>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</si>
  <si>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</si>
  <si>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</si>
  <si>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</si>
  <si>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</si>
  <si>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</si>
  <si>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</si>
  <si>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</si>
  <si>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</si>
  <si>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</si>
  <si>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</si>
  <si>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</si>
  <si>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</si>
  <si>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</si>
  <si>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</si>
  <si>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</si>
  <si>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</si>
  <si>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</si>
  <si>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</si>
  <si>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</si>
  <si>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</si>
  <si>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</si>
  <si>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</si>
  <si>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</si>
  <si>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</si>
  <si>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</si>
  <si>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</si>
  <si>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</si>
  <si>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</si>
  <si>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</si>
  <si>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</si>
  <si>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</si>
  <si>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</si>
  <si>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</si>
  <si>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</si>
  <si>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</si>
  <si>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</si>
  <si>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</si>
  <si>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</si>
  <si>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</si>
  <si>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</si>
  <si>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</si>
  <si>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</si>
  <si>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</si>
  <si>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</si>
  <si>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</si>
  <si>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</si>
  <si>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</si>
  <si>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</si>
  <si>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</si>
  <si>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</si>
  <si>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</si>
  <si>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</si>
  <si>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</si>
  <si>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</si>
  <si>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</si>
  <si>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</si>
  <si>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</si>
  <si>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</si>
  <si>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</si>
  <si>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</si>
  <si>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</si>
  <si>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</si>
  <si>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</si>
  <si>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</si>
  <si>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</si>
  <si>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</si>
  <si>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</si>
  <si>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</si>
  <si>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</si>
  <si>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</si>
  <si>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</si>
  <si>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</si>
  <si>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</si>
  <si>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</si>
  <si>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</si>
  <si>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</si>
  <si>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</si>
  <si>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</si>
  <si>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</si>
  <si>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</si>
  <si>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</si>
  <si>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</si>
  <si>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</si>
  <si>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</si>
  <si>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</si>
  <si>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</si>
  <si>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</si>
  <si>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</si>
  <si>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</si>
  <si>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</si>
  <si>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</si>
  <si>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</si>
  <si>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</si>
  <si>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</si>
  <si>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</si>
  <si>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</si>
  <si>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</si>
  <si>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</si>
  <si>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</si>
  <si>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</si>
  <si>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</si>
  <si>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</si>
  <si>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</si>
  <si>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</si>
  <si>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</si>
  <si>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</si>
  <si>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</si>
  <si>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</si>
  <si>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</si>
  <si>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</si>
  <si>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</si>
  <si>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</si>
  <si>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</si>
  <si>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</si>
  <si>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</si>
  <si>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</si>
  <si>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</si>
  <si>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</si>
  <si>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</si>
  <si>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</si>
  <si>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</si>
  <si>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</si>
  <si>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</si>
  <si>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</si>
  <si>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</si>
  <si>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</si>
  <si>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</si>
  <si>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</si>
  <si>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</si>
  <si>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</si>
  <si>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</si>
  <si>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</si>
  <si>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</si>
  <si>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</si>
  <si>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</si>
  <si>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</si>
  <si>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</si>
  <si>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</si>
  <si>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</si>
  <si>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</si>
  <si>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</si>
  <si>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</si>
  <si>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</si>
  <si>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</si>
  <si>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</si>
  <si>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</si>
  <si>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</si>
  <si>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</si>
  <si>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</si>
  <si>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</si>
  <si>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</si>
  <si>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</si>
  <si>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</si>
  <si>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</si>
  <si>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</si>
  <si>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</si>
  <si>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</si>
  <si>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</si>
  <si>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</si>
  <si>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</si>
  <si>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</si>
  <si>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</si>
  <si>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</si>
  <si>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</si>
  <si>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</si>
  <si>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</si>
  <si>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</si>
  <si>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</si>
  <si>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</si>
  <si>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</si>
  <si>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</si>
  <si>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</si>
  <si>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</si>
  <si>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</si>
  <si>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</si>
  <si>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</si>
  <si>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</si>
  <si>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</si>
  <si>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</si>
  <si>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</si>
  <si>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</si>
  <si>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</si>
  <si>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</si>
  <si>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</si>
  <si>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</si>
  <si>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</si>
  <si>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</si>
  <si>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</si>
  <si>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</si>
  <si>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</si>
  <si>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</si>
  <si>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</si>
  <si>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</si>
  <si>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</si>
  <si>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</si>
  <si>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</si>
  <si>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</si>
  <si>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</si>
  <si>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</si>
  <si>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</si>
  <si>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</si>
  <si>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</si>
  <si>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</si>
  <si>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</si>
  <si>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</si>
  <si>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</si>
  <si>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</si>
  <si>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</si>
  <si>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</si>
  <si>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</si>
  <si>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</si>
  <si>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</si>
  <si>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</si>
  <si>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</si>
  <si>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</si>
  <si>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</si>
  <si>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</si>
  <si>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</si>
  <si>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</si>
  <si>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</si>
  <si>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</si>
  <si>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</si>
  <si>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</si>
  <si>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</si>
  <si>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</si>
  <si>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</si>
  <si>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</si>
  <si>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</si>
  <si>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</si>
  <si>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</si>
  <si>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</si>
  <si>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</si>
  <si>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</si>
  <si>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</si>
  <si>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</si>
  <si>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</si>
  <si>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</si>
  <si>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</si>
  <si>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</si>
  <si>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</si>
  <si>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</si>
  <si>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</si>
  <si>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</si>
  <si>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</si>
  <si>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</si>
  <si>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</si>
  <si>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</si>
  <si>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</si>
  <si>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</si>
  <si>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</si>
  <si>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</si>
  <si>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</si>
  <si>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</si>
  <si>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</si>
  <si>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</si>
  <si>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</si>
  <si>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</si>
  <si>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</si>
  <si>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</si>
  <si>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</si>
  <si>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</si>
  <si>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</si>
  <si>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</si>
  <si>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</si>
  <si>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</si>
  <si>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</si>
  <si>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</si>
  <si>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</si>
  <si>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</si>
  <si>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</si>
  <si>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</si>
  <si>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</si>
  <si>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</si>
  <si>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</si>
  <si>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</si>
  <si>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</si>
  <si>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</si>
  <si>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</si>
  <si>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</si>
  <si>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</si>
  <si>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</si>
  <si>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</si>
  <si>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</si>
  <si>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</si>
  <si>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</si>
  <si>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</si>
  <si>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</si>
  <si>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</si>
  <si>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</si>
  <si>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</si>
  <si>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</si>
  <si>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</si>
  <si>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</si>
  <si>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</si>
  <si>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</si>
  <si>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</si>
  <si>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</si>
  <si>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</si>
  <si>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</si>
  <si>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</si>
  <si>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</si>
  <si>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</si>
  <si>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</si>
  <si>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</si>
  <si>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</si>
  <si>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</si>
  <si>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</si>
  <si>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</si>
  <si>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</si>
  <si>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</si>
  <si>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</si>
  <si>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</si>
  <si>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</si>
  <si>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</si>
  <si>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</si>
  <si>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</si>
  <si>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</si>
  <si>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</si>
  <si>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</si>
  <si>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</si>
  <si>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</si>
  <si>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</si>
  <si>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</si>
  <si>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</si>
  <si>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</si>
  <si>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</si>
  <si>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</si>
  <si>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</si>
  <si>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</si>
  <si>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</si>
  <si>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</si>
  <si>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</si>
  <si>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</si>
  <si>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</si>
  <si>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</si>
  <si>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</si>
  <si>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</si>
  <si>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</si>
  <si>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</si>
  <si>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</si>
  <si>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</si>
  <si>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</si>
  <si>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</si>
  <si>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</si>
  <si>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</si>
  <si>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</si>
  <si>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</si>
  <si>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</si>
  <si>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</si>
  <si>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</si>
  <si>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</si>
  <si>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</si>
  <si>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</si>
  <si>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</si>
  <si>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</si>
  <si>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</si>
  <si>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</si>
  <si>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</si>
  <si>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</si>
  <si>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</si>
  <si>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</si>
  <si>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</si>
  <si>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</si>
  <si>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</si>
  <si>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</si>
  <si>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</si>
  <si>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</si>
  <si>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</si>
  <si>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</si>
  <si>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</si>
  <si>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</si>
  <si>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</si>
  <si>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</si>
  <si>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</si>
  <si>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</si>
  <si>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</si>
  <si>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</si>
  <si>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</si>
  <si>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</si>
  <si>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</si>
  <si>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</si>
  <si>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</si>
  <si>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</si>
  <si>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</si>
  <si>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</si>
  <si>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</si>
  <si>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</si>
  <si>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</si>
  <si>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</si>
  <si>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</si>
  <si>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</si>
  <si>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</si>
  <si>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</si>
  <si>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</si>
  <si>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</si>
  <si>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</si>
  <si>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</si>
  <si>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</si>
  <si>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</si>
  <si>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</si>
  <si>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</si>
  <si>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</si>
  <si>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</si>
  <si>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</si>
  <si>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</si>
  <si>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</si>
  <si>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</si>
  <si>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</si>
  <si>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</si>
  <si>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</si>
  <si>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</si>
  <si>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</si>
  <si>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</si>
  <si>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</si>
  <si>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</si>
  <si>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</si>
  <si>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</si>
  <si>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</si>
  <si>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</si>
  <si>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</si>
  <si>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</si>
  <si>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</si>
  <si>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</si>
  <si>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</si>
  <si>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</si>
  <si>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</si>
  <si>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</si>
  <si>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</si>
  <si>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</si>
  <si>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</si>
  <si>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</si>
  <si>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</si>
  <si>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</si>
  <si>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</si>
  <si>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</si>
  <si>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</si>
  <si>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</si>
  <si>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</si>
  <si>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</si>
  <si>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</si>
  <si>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</si>
  <si>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</si>
  <si>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</si>
  <si>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</si>
  <si>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</si>
  <si>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</si>
  <si>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</si>
  <si>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</si>
  <si>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</si>
  <si>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</si>
  <si>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</si>
  <si>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</si>
  <si>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</si>
  <si>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</si>
  <si>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</si>
  <si>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</si>
  <si>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</si>
  <si>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</si>
  <si>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</si>
  <si>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</si>
  <si>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</si>
  <si>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</si>
  <si>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</si>
  <si>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</si>
  <si>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</si>
  <si>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</si>
  <si>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</si>
  <si>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</si>
  <si>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</si>
  <si>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</si>
  <si>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</si>
  <si>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</si>
  <si>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</si>
  <si>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</si>
  <si>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</si>
  <si>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</si>
  <si>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</si>
  <si>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</si>
  <si>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</si>
  <si>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</si>
  <si>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</si>
  <si>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</si>
  <si>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</si>
  <si>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</si>
  <si>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</si>
  <si>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</si>
  <si>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</si>
  <si>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</si>
  <si>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</si>
  <si>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</si>
  <si>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</si>
  <si>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</si>
  <si>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</si>
  <si>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</si>
  <si>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</si>
  <si>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</si>
  <si>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</si>
  <si>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</si>
  <si>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</si>
  <si>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</si>
  <si>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</si>
  <si>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</si>
  <si>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</si>
  <si>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</si>
  <si>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</si>
  <si>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</si>
  <si>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</si>
  <si>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</si>
  <si>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</si>
  <si>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</si>
  <si>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</si>
  <si>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</si>
  <si>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</si>
  <si>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</si>
  <si>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</si>
  <si>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</si>
  <si>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</si>
  <si>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</si>
  <si>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</si>
  <si>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</si>
  <si>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</si>
  <si>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</si>
  <si>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</si>
  <si>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</si>
  <si>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</si>
  <si>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</si>
  <si>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</si>
  <si>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</si>
  <si>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</si>
  <si>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</si>
  <si>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</si>
  <si>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</si>
  <si>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</si>
  <si>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</si>
  <si>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</si>
  <si>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</si>
  <si>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</si>
  <si>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</si>
  <si>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</si>
  <si>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</si>
  <si>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</si>
  <si>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</si>
  <si>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</si>
  <si>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</si>
  <si>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</si>
  <si>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</si>
  <si>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</si>
  <si>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</si>
  <si>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</si>
  <si>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</si>
  <si>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</si>
  <si>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</si>
  <si>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</si>
  <si>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</si>
  <si>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</si>
  <si>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</si>
  <si>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</si>
  <si>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</si>
  <si>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</si>
  <si>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</si>
  <si>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</si>
  <si>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</si>
  <si>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</si>
  <si>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</si>
  <si>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</si>
  <si>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</si>
  <si>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</si>
  <si>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</si>
  <si>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</si>
  <si>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</si>
  <si>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</si>
  <si>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</si>
  <si>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</si>
  <si>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</si>
  <si>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</si>
  <si>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</si>
  <si>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</si>
  <si>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</si>
  <si>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</si>
  <si>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</si>
  <si>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</si>
  <si>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</si>
  <si>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</si>
  <si>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</si>
  <si>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</si>
  <si>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</si>
  <si>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</si>
  <si>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</si>
  <si>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</si>
  <si>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</si>
  <si>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</si>
  <si>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</si>
  <si>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</si>
  <si>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</si>
  <si>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</si>
  <si>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</si>
  <si>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</si>
  <si>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</si>
  <si>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</si>
  <si>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</si>
  <si>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</si>
  <si>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</si>
  <si>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</si>
  <si>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</si>
  <si>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</si>
  <si>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</si>
  <si>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</si>
  <si>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</si>
  <si>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</si>
  <si>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</si>
  <si>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</si>
  <si>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</si>
  <si>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</si>
  <si>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</si>
  <si>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</si>
  <si>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</si>
  <si>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</si>
  <si>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</si>
  <si>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</si>
  <si>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</si>
  <si>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</si>
  <si>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</si>
  <si>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</si>
  <si>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</si>
  <si>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</si>
  <si>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</si>
  <si>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</si>
  <si>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</si>
  <si>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</si>
  <si>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</si>
  <si>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</si>
  <si>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</si>
  <si>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</si>
  <si>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</si>
  <si>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</si>
  <si>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</si>
  <si>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</si>
  <si>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</si>
  <si>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</si>
  <si>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</si>
  <si>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</si>
  <si>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</si>
  <si>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</si>
  <si>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</si>
  <si>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</si>
  <si>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</si>
  <si>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</si>
  <si>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</si>
  <si>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</si>
  <si>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</si>
  <si>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</si>
  <si>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</si>
  <si>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</si>
  <si>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</si>
  <si>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</si>
  <si>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</si>
  <si>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</si>
  <si>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</si>
  <si>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</si>
  <si>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</si>
  <si>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</si>
  <si>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</si>
  <si>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</si>
  <si>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</si>
  <si>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</si>
  <si>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</si>
  <si>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</si>
  <si>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</si>
  <si>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</si>
  <si>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</si>
  <si>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</si>
  <si>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</si>
  <si>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</si>
  <si>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</si>
  <si>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</si>
  <si>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</si>
  <si>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</si>
  <si>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</si>
  <si>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</si>
  <si>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</si>
  <si>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</si>
  <si>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</si>
  <si>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</si>
  <si>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</si>
  <si>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</si>
  <si>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</si>
  <si>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</si>
  <si>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</si>
  <si>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</si>
  <si>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</si>
  <si>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</si>
  <si>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</si>
  <si>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</si>
  <si>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</si>
  <si>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</si>
  <si>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</si>
  <si>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</si>
  <si>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</si>
  <si>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</si>
  <si>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</si>
  <si>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</si>
  <si>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</si>
  <si>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</si>
  <si>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</si>
  <si>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</si>
  <si>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</si>
  <si>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</si>
  <si>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</si>
  <si>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</si>
  <si>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</si>
  <si>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</si>
  <si>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</si>
  <si>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</si>
  <si>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</si>
  <si>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</si>
  <si>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</si>
  <si>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</si>
  <si>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</si>
  <si>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</si>
  <si>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</si>
  <si>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</si>
  <si>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</si>
  <si>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</si>
  <si>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</si>
  <si>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</si>
  <si>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</si>
  <si>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</si>
  <si>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</si>
  <si>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</si>
  <si>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</si>
  <si>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</si>
  <si>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</si>
  <si>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</si>
  <si>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</si>
  <si>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</si>
  <si>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</si>
  <si>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</si>
  <si>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</si>
  <si>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</si>
  <si>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</si>
  <si>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</si>
  <si>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</si>
  <si>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</si>
  <si>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</si>
  <si>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</si>
  <si>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</si>
  <si>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</si>
  <si>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</si>
  <si>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</si>
  <si>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</si>
  <si>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</si>
  <si>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</si>
  <si>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</si>
  <si>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</si>
  <si>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</si>
  <si>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</si>
  <si>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</si>
  <si>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</si>
  <si>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</si>
  <si>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</si>
  <si>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</si>
  <si>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</si>
  <si>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</si>
  <si>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</si>
  <si>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</si>
  <si>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</si>
  <si>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</si>
  <si>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</si>
  <si>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</si>
  <si>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</si>
  <si>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</si>
  <si>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</si>
  <si>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</si>
  <si>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</si>
  <si>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</si>
  <si>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</si>
  <si>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</si>
  <si>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</si>
  <si>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</si>
  <si>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</si>
  <si>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</si>
  <si>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</si>
  <si>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</si>
  <si>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</si>
  <si>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</si>
  <si>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</si>
  <si>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</si>
  <si>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</si>
  <si>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</si>
  <si>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</si>
  <si>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</si>
  <si>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</si>
  <si>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</si>
  <si>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</si>
  <si>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</si>
  <si>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</si>
  <si>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</si>
  <si>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</si>
  <si>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</si>
  <si>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</si>
  <si>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</si>
  <si>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</si>
  <si>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</si>
  <si>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</si>
  <si>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</si>
  <si>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</si>
  <si>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</si>
  <si>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</si>
  <si>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</si>
  <si>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</si>
  <si>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</si>
  <si>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</si>
  <si>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</si>
  <si>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</si>
  <si>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</si>
  <si>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</si>
  <si>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</si>
  <si>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</si>
  <si>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</si>
  <si>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</si>
  <si>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</si>
  <si>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</si>
  <si>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</si>
  <si>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</si>
  <si>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</si>
  <si>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</si>
  <si>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</si>
  <si>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</si>
  <si>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</si>
  <si>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</si>
  <si>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</si>
  <si>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</si>
  <si>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</si>
  <si>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</si>
  <si>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</si>
  <si>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</si>
  <si>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</si>
  <si>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</si>
  <si>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</si>
  <si>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</si>
  <si>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</si>
  <si>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</si>
  <si>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</si>
  <si>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</si>
  <si>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</si>
  <si>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</si>
  <si>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</si>
  <si>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</si>
  <si>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</si>
  <si>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</si>
  <si>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</si>
  <si>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</si>
  <si>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</si>
  <si>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</si>
  <si>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</si>
  <si>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</si>
  <si>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</si>
  <si>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</si>
  <si>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</si>
  <si>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</si>
  <si>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</si>
  <si>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</si>
  <si>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</si>
  <si>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</si>
  <si>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</si>
  <si>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</si>
  <si>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</si>
  <si>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</si>
  <si>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</si>
  <si>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</si>
  <si>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</si>
  <si>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</si>
  <si>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</si>
  <si>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</si>
  <si>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</si>
  <si>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</si>
  <si>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</si>
  <si>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</si>
  <si>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</si>
  <si>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</si>
  <si>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</si>
  <si>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</si>
  <si>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</si>
  <si>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</si>
  <si>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</si>
  <si>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</si>
  <si>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</si>
  <si>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</si>
  <si>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</si>
  <si>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</si>
  <si>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</si>
  <si>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</si>
  <si>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</si>
  <si>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</si>
  <si>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</si>
  <si>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</si>
  <si>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</si>
  <si>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</si>
  <si>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</si>
  <si>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</si>
  <si>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</si>
  <si>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</si>
  <si>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</si>
  <si>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</si>
  <si>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</si>
  <si>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</si>
  <si>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</si>
  <si>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</si>
  <si>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</si>
  <si>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</si>
  <si>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</si>
  <si>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</si>
  <si>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</si>
  <si>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</si>
  <si>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</si>
  <si>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</si>
  <si>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</si>
  <si>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</si>
  <si>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</si>
  <si>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</si>
  <si>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</si>
  <si>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</si>
  <si>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</si>
  <si>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</si>
  <si>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</si>
  <si>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</si>
  <si>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</si>
  <si>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</si>
  <si>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</si>
  <si>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</si>
  <si>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</si>
  <si>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</si>
  <si>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</si>
  <si>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</si>
  <si>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</si>
  <si>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</si>
  <si>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</si>
  <si>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</si>
  <si>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</si>
  <si>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</si>
  <si>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</si>
  <si>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</si>
  <si>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</si>
  <si>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</si>
  <si>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</si>
  <si>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</si>
  <si>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</si>
  <si>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</si>
  <si>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</si>
  <si>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</si>
  <si>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</si>
  <si>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</si>
  <si>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</si>
  <si>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</si>
  <si>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</si>
  <si>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</si>
  <si>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</si>
  <si>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</si>
  <si>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</si>
  <si>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</si>
  <si>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</si>
  <si>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</si>
  <si>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</si>
  <si>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</si>
  <si>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</si>
  <si>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</si>
  <si>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</si>
  <si>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</si>
  <si>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</si>
  <si>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</si>
  <si>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</si>
  <si>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</si>
  <si>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</si>
  <si>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</si>
  <si>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</si>
  <si>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</si>
  <si>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</si>
  <si>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</si>
  <si>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</si>
  <si>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</si>
  <si>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</si>
  <si>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</si>
  <si>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</si>
  <si>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</si>
  <si>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</si>
  <si>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</si>
  <si>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</si>
  <si>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</si>
  <si>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</si>
  <si>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</si>
  <si>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</si>
  <si>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</si>
  <si>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</si>
  <si>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</si>
  <si>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</si>
  <si>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</si>
  <si>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</si>
  <si>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</si>
  <si>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</si>
  <si>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</si>
  <si>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</si>
  <si>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</si>
  <si>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</si>
  <si>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</si>
  <si>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</si>
  <si>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</si>
  <si>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</si>
  <si>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</si>
  <si>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</si>
  <si>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</si>
  <si>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</si>
  <si>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</si>
  <si>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</si>
  <si>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</si>
  <si>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</si>
  <si>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</si>
  <si>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</si>
  <si>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</si>
  <si>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</si>
  <si>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</si>
  <si>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</si>
  <si>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</si>
  <si>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</si>
  <si>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</si>
  <si>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</si>
  <si>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</si>
  <si>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</si>
  <si>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</si>
  <si>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</si>
  <si>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</si>
  <si>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</si>
  <si>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</si>
  <si>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</si>
  <si>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</si>
  <si>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</si>
  <si>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</si>
  <si>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</si>
  <si>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</si>
  <si>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</si>
  <si>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</si>
  <si>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</si>
  <si>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</si>
  <si>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</si>
  <si>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</si>
  <si>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</si>
  <si>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</si>
  <si>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</si>
  <si>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</si>
  <si>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</si>
  <si>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</si>
  <si>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</si>
  <si>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</si>
  <si>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</si>
  <si>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</si>
  <si>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</si>
  <si>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</si>
  <si>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</si>
  <si>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</si>
  <si>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</si>
  <si>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</si>
  <si>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</si>
  <si>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</si>
  <si>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</si>
  <si>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</si>
  <si>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</si>
  <si>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</si>
  <si>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</si>
  <si>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</si>
  <si>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</si>
  <si>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</si>
  <si>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</si>
  <si>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</si>
  <si>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</si>
  <si>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</si>
  <si>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</si>
  <si>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</si>
  <si>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</si>
  <si>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</si>
  <si>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</si>
  <si>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</si>
  <si>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</si>
  <si>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</si>
  <si>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</si>
  <si>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</si>
  <si>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</si>
  <si>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</si>
  <si>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</si>
  <si>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</si>
  <si>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</si>
  <si>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</si>
  <si>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</si>
  <si>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</si>
  <si>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</si>
  <si>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</si>
  <si>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</si>
  <si>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</si>
  <si>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</si>
  <si>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</si>
  <si>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</si>
  <si>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</si>
  <si>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</si>
  <si>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</si>
  <si>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</si>
  <si>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</si>
  <si>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</si>
  <si>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</si>
  <si>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</si>
  <si>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</si>
  <si>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</si>
  <si>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</si>
  <si>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</si>
  <si>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</si>
  <si>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</si>
  <si>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</si>
  <si>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</si>
  <si>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</si>
  <si>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</si>
  <si>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</si>
  <si>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</si>
  <si>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</si>
  <si>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</si>
  <si>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</si>
  <si>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</si>
  <si>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</si>
  <si>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</si>
  <si>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</si>
  <si>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</si>
  <si>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</si>
  <si>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</si>
  <si>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</si>
  <si>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</si>
  <si>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</si>
  <si>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</si>
  <si>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</si>
  <si>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</si>
  <si>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</si>
  <si>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</si>
  <si>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</si>
  <si>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</si>
  <si>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</si>
  <si>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</si>
  <si>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</si>
  <si>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</si>
  <si>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</si>
  <si>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</si>
  <si>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</si>
  <si>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</si>
  <si>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</si>
  <si>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</si>
  <si>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</si>
  <si>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</si>
  <si>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</si>
  <si>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</si>
  <si>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</si>
  <si>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</si>
  <si>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</si>
  <si>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</si>
  <si>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</si>
  <si>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</si>
  <si>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</si>
  <si>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</si>
  <si>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</si>
  <si>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</si>
  <si>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</si>
  <si>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</si>
  <si>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</si>
  <si>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</si>
  <si>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</si>
  <si>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</si>
  <si>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</si>
  <si>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</si>
  <si>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</si>
  <si>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</si>
  <si>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</si>
  <si>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</si>
  <si>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</si>
  <si>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</si>
  <si>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</si>
  <si>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</si>
  <si>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</si>
  <si>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</si>
  <si>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</si>
  <si>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</si>
  <si>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</si>
  <si>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</si>
  <si>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</si>
  <si>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</si>
  <si>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</si>
  <si>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</si>
  <si>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</si>
  <si>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</si>
  <si>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</si>
  <si>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</si>
  <si>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</si>
  <si>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</si>
  <si>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</si>
  <si>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</si>
  <si>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</si>
  <si>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</si>
  <si>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</si>
  <si>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</si>
  <si>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</si>
  <si>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</si>
  <si>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</si>
  <si>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</si>
  <si>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</si>
  <si>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</si>
  <si>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</si>
  <si>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</si>
  <si>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</si>
  <si>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</si>
  <si>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</si>
  <si>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</si>
  <si>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</si>
  <si>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</si>
  <si>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</si>
  <si>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</si>
  <si>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</si>
  <si>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</si>
  <si>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</si>
  <si>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</si>
  <si>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</si>
  <si>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</si>
  <si>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</si>
  <si>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</si>
  <si>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</si>
  <si>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</si>
  <si>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</si>
  <si>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</si>
  <si>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</si>
  <si>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</si>
  <si>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</si>
  <si>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</si>
  <si>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</si>
  <si>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</si>
  <si>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</si>
  <si>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</si>
  <si>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</si>
  <si>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</si>
  <si>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</si>
  <si>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</si>
  <si>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</si>
  <si>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</si>
  <si>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</si>
  <si>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</si>
  <si>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</si>
  <si>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</si>
  <si>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</si>
  <si>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</si>
  <si>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</si>
  <si>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</si>
  <si>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</si>
  <si>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</si>
  <si>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</si>
  <si>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</si>
  <si>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</si>
  <si>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</si>
  <si>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</si>
  <si>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</si>
  <si>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</si>
  <si>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</si>
  <si>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</si>
  <si>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</si>
  <si>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</si>
  <si>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</si>
  <si>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</si>
  <si>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</si>
  <si>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</si>
  <si>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</si>
  <si>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</si>
  <si>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</si>
  <si>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</si>
  <si>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</si>
  <si>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</si>
  <si>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</si>
  <si>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</si>
  <si>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</si>
  <si>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</si>
  <si>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</si>
  <si>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</si>
  <si>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</si>
  <si>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</si>
  <si>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</si>
  <si>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</si>
  <si>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</si>
  <si>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</si>
  <si>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</si>
  <si>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</si>
  <si>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</si>
  <si>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</si>
  <si>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</si>
  <si>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</si>
  <si>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</si>
  <si>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</si>
  <si>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</si>
  <si>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</si>
  <si>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</si>
  <si>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</si>
  <si>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</si>
  <si>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</si>
  <si>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</si>
  <si>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</si>
  <si>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</si>
  <si>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</si>
  <si>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</si>
  <si>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</si>
  <si>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</si>
  <si>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</si>
  <si>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</si>
  <si>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</si>
  <si>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</si>
  <si>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</si>
  <si>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</si>
  <si>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</si>
  <si>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</si>
  <si>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</si>
  <si>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</si>
  <si>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</si>
  <si>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</si>
  <si>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</si>
  <si>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</si>
  <si>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</si>
  <si>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</si>
  <si>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</si>
  <si>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</si>
  <si>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</si>
  <si>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</si>
  <si>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</si>
  <si>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</si>
  <si>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</si>
  <si>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</si>
  <si>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</si>
  <si>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</si>
  <si>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</si>
  <si>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</si>
  <si>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</si>
  <si>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</si>
  <si>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</si>
  <si>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</si>
  <si>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</si>
  <si>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</si>
  <si>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</si>
  <si>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</si>
  <si>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</si>
  <si>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</si>
  <si>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</si>
  <si>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</si>
  <si>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</si>
  <si>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</si>
  <si>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</si>
  <si>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</si>
  <si>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</si>
  <si>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</si>
  <si>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</si>
  <si>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</si>
  <si>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</si>
  <si>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</si>
  <si>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</si>
  <si>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</si>
  <si>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</si>
  <si>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</si>
  <si>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</si>
  <si>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</si>
  <si>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</si>
  <si>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</si>
  <si>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</si>
  <si>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</si>
  <si>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</si>
  <si>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</si>
  <si>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</si>
  <si>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</si>
  <si>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</si>
  <si>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</si>
  <si>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</si>
  <si>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</si>
  <si>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</si>
  <si>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</si>
  <si>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</si>
  <si>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</si>
  <si>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</si>
  <si>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</si>
  <si>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</si>
  <si>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</si>
  <si>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</si>
  <si>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</si>
  <si>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</si>
  <si>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</si>
  <si>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</si>
  <si>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</si>
  <si>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</si>
  <si>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</si>
  <si>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</si>
  <si>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</si>
  <si>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</si>
  <si>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</si>
  <si>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</si>
  <si>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</si>
  <si>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</si>
  <si>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</si>
  <si>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</si>
  <si>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</si>
  <si>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</si>
  <si>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</si>
  <si>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</si>
  <si>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</si>
  <si>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</si>
  <si>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</si>
  <si>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</si>
  <si>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</si>
  <si>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</si>
  <si>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</si>
  <si>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</si>
  <si>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</si>
  <si>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</si>
  <si>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</si>
  <si>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</si>
  <si>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</si>
  <si>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</si>
  <si>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</si>
  <si>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</si>
  <si>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</si>
  <si>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</si>
  <si>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</si>
  <si>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</si>
  <si>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</si>
  <si>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</si>
  <si>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</si>
  <si>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</si>
  <si>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</si>
  <si>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</si>
  <si>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</si>
  <si>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</si>
  <si>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</si>
  <si>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</si>
  <si>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</si>
  <si>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</si>
  <si>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</si>
  <si>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</si>
  <si>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</si>
  <si>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</si>
  <si>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</si>
  <si>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</si>
  <si>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</si>
  <si>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</si>
  <si>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</si>
  <si>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</si>
  <si>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</si>
  <si>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</si>
  <si>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</si>
  <si>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</si>
  <si>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</si>
  <si>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</si>
  <si>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</si>
  <si>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</si>
  <si>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</si>
  <si>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</si>
  <si>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</si>
  <si>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</si>
  <si>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</si>
  <si>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</si>
  <si>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</si>
  <si>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</si>
  <si>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</si>
  <si>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</si>
  <si>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</si>
  <si>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</si>
  <si>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</si>
  <si>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</si>
  <si>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</si>
  <si>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</si>
  <si>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</si>
  <si>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</si>
  <si>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</si>
  <si>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</si>
  <si>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</si>
  <si>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</si>
  <si>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</si>
  <si>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</si>
  <si>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</si>
  <si>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</si>
  <si>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</si>
  <si>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</si>
  <si>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</si>
  <si>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</si>
  <si>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</si>
  <si>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</si>
  <si>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</si>
  <si>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</si>
  <si>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</si>
  <si>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</si>
  <si>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</si>
  <si>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</si>
  <si>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</si>
  <si>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</si>
  <si>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</si>
  <si>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</si>
  <si>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</si>
  <si>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</si>
  <si>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</si>
  <si>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</si>
  <si>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</si>
  <si>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</si>
  <si>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</si>
  <si>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</si>
  <si>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</si>
  <si>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</si>
  <si>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</si>
  <si>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</si>
  <si>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</si>
  <si>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</si>
  <si>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</si>
  <si>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</si>
  <si>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</si>
  <si>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</si>
  <si>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</si>
  <si>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</si>
  <si>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</si>
  <si>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</si>
  <si>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</si>
  <si>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</si>
  <si>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</si>
  <si>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</si>
  <si>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</si>
  <si>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</si>
  <si>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</si>
  <si>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</si>
  <si>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</si>
  <si>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</si>
  <si>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</si>
  <si>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</si>
  <si>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</si>
  <si>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</si>
  <si>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</si>
  <si>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</si>
  <si>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</si>
  <si>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</si>
  <si>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</si>
  <si>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</si>
  <si>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</si>
  <si>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</si>
  <si>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</si>
  <si>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</si>
  <si>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</si>
  <si>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</si>
  <si>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</si>
  <si>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</si>
  <si>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</si>
  <si>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</si>
  <si>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</si>
  <si>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</si>
  <si>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</si>
  <si>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</si>
  <si>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</si>
  <si>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</si>
  <si>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</si>
  <si>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</si>
  <si>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</si>
  <si>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</si>
  <si>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</si>
  <si>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</si>
  <si>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</si>
  <si>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</si>
  <si>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</si>
  <si>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</si>
  <si>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</si>
  <si>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</si>
  <si>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</si>
  <si>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</si>
  <si>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</si>
  <si>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</si>
  <si>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</si>
  <si>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</si>
  <si>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</si>
  <si>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</si>
  <si>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</si>
  <si>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</si>
  <si>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</si>
  <si>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</si>
  <si>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</si>
  <si>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</si>
  <si>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</si>
  <si>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</si>
  <si>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</si>
  <si>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</si>
  <si>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</si>
  <si>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</si>
  <si>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</si>
  <si>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</si>
  <si>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</si>
  <si>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</si>
  <si>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</si>
  <si>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</si>
  <si>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</si>
  <si>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</si>
  <si>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</si>
  <si>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</si>
  <si>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</si>
  <si>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</si>
  <si>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</si>
  <si>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</si>
  <si>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</si>
  <si>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</si>
  <si>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</si>
  <si>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</si>
  <si>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</si>
  <si>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</si>
  <si>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</si>
  <si>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</si>
  <si>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</si>
  <si>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</si>
  <si>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</si>
  <si>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</si>
  <si>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</si>
  <si>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</si>
  <si>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</si>
  <si>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</si>
  <si>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</si>
  <si>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</si>
  <si>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</si>
  <si>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</si>
  <si>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</si>
  <si>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</si>
  <si>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</si>
  <si>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</si>
  <si>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</si>
  <si>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</si>
  <si>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</si>
  <si>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</si>
  <si>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</si>
  <si>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</si>
  <si>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</si>
  <si>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</si>
  <si>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</si>
  <si>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</si>
  <si>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</si>
  <si>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</si>
  <si>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</si>
  <si>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</si>
  <si>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</si>
  <si>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</si>
  <si>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</si>
  <si>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</si>
  <si>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</si>
  <si>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</si>
  <si>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</si>
  <si>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</si>
  <si>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</si>
  <si>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</si>
  <si>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</si>
  <si>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</si>
  <si>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</si>
  <si>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</si>
  <si>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</si>
  <si>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</si>
  <si>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</si>
  <si>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</si>
  <si>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</si>
  <si>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</si>
  <si>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</si>
  <si>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</si>
  <si>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</si>
  <si>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</si>
  <si>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</si>
  <si>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</si>
  <si>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</si>
  <si>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</si>
  <si>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</si>
  <si>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</si>
  <si>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</si>
  <si>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</si>
  <si>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</si>
  <si>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</si>
  <si>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</si>
  <si>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</si>
  <si>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</si>
  <si>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</si>
  <si>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</si>
  <si>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</si>
  <si>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</si>
  <si>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</si>
  <si>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</si>
  <si>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</si>
  <si>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</si>
  <si>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</si>
  <si>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</si>
  <si>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</si>
  <si>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</si>
  <si>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</si>
  <si>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</si>
  <si>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</si>
  <si>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</si>
  <si>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</si>
  <si>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</si>
  <si>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</si>
  <si>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</si>
  <si>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</si>
  <si>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</si>
  <si>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</si>
  <si>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</si>
  <si>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</si>
  <si>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</si>
  <si>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</si>
  <si>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</si>
  <si>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</si>
  <si>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</si>
  <si>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</si>
  <si>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</si>
  <si>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</si>
  <si>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</si>
  <si>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</si>
  <si>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</si>
  <si>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</si>
  <si>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</si>
  <si>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</si>
  <si>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</si>
  <si>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</si>
  <si>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</si>
  <si>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</si>
  <si>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</si>
  <si>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</si>
  <si>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</si>
  <si>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</si>
  <si>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</si>
  <si>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</si>
  <si>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</si>
  <si>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</si>
  <si>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</si>
  <si>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</si>
  <si>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</si>
  <si>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</si>
  <si>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</si>
  <si>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</si>
  <si>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</si>
  <si>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</si>
  <si>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</si>
  <si>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</si>
  <si>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</si>
  <si>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</si>
  <si>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</si>
  <si>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</si>
  <si>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</si>
  <si>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</si>
  <si>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</si>
  <si>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</si>
  <si>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</si>
  <si>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</si>
  <si>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</si>
  <si>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</si>
  <si>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</si>
  <si>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</si>
  <si>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</si>
  <si>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</si>
  <si>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</si>
  <si>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</si>
  <si>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</si>
  <si>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</si>
  <si>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</si>
  <si>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</si>
  <si>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</si>
  <si>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</si>
  <si>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</si>
  <si>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</si>
  <si>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</si>
  <si>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</si>
  <si>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</si>
  <si>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</si>
  <si>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</si>
  <si>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</si>
  <si>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</si>
  <si>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</si>
  <si>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</si>
  <si>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</si>
  <si>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</si>
  <si>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</si>
  <si>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</si>
  <si>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</si>
  <si>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</si>
  <si>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</si>
  <si>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</si>
  <si>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</si>
  <si>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</si>
  <si>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</si>
  <si>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</si>
  <si>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</si>
  <si>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</si>
  <si>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</si>
  <si>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</si>
  <si>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</si>
  <si>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</si>
  <si>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</si>
  <si>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</si>
  <si>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</si>
  <si>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</si>
  <si>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</si>
  <si>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</si>
  <si>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</si>
  <si>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</si>
  <si>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</si>
  <si>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</si>
  <si>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</si>
  <si>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</si>
  <si>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</si>
  <si>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</si>
  <si>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</si>
  <si>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</si>
  <si>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</si>
  <si>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</si>
  <si>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</si>
  <si>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</si>
  <si>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</si>
  <si>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</si>
  <si>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</si>
  <si>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</si>
  <si>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</si>
  <si>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</si>
  <si>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</si>
  <si>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</si>
  <si>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</si>
  <si>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</si>
  <si>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</si>
  <si>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</si>
  <si>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</si>
  <si>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</si>
  <si>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</si>
  <si>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</si>
  <si>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</si>
  <si>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</si>
  <si>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</si>
  <si>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</si>
  <si>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</si>
  <si>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</si>
  <si>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</si>
  <si>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</si>
  <si>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</si>
  <si>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</si>
  <si>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</si>
  <si>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</si>
  <si>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</si>
  <si>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</si>
  <si>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</si>
  <si>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</si>
  <si>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</si>
  <si>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</si>
  <si>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</si>
  <si>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</si>
  <si>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</si>
  <si>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</si>
  <si>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</si>
  <si>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</si>
  <si>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</si>
  <si>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</si>
  <si>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</si>
  <si>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</si>
  <si>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</si>
  <si>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</si>
  <si>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</si>
  <si>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</si>
  <si>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</si>
  <si>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</si>
  <si>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</si>
  <si>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</si>
  <si>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</si>
  <si>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</si>
  <si>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</si>
  <si>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</si>
  <si>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</si>
  <si>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</si>
  <si>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</si>
  <si>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</si>
  <si>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</si>
  <si>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</si>
  <si>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</si>
  <si>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</si>
  <si>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</si>
  <si>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</si>
  <si>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</si>
  <si>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</si>
  <si>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</si>
  <si>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</si>
  <si>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</si>
  <si>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</si>
  <si>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</si>
  <si>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</si>
  <si>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</si>
  <si>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</si>
  <si>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</si>
  <si>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</si>
  <si>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</si>
  <si>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</si>
  <si>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</si>
  <si>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</si>
  <si>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</si>
  <si>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</si>
  <si>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</si>
  <si>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</si>
  <si>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</si>
  <si>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</si>
  <si>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</si>
  <si>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</si>
  <si>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</si>
  <si>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</si>
  <si>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</si>
  <si>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</si>
  <si>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</si>
  <si>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</si>
  <si>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</si>
  <si>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</si>
  <si>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</si>
  <si>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</si>
  <si>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</si>
  <si>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</si>
  <si>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</si>
  <si>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</si>
  <si>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</si>
  <si>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</si>
  <si>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</si>
  <si>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</si>
  <si>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</si>
  <si>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</si>
  <si>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</si>
  <si>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</si>
  <si>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</si>
  <si>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</si>
  <si>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</si>
  <si>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</si>
  <si>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</si>
  <si>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</si>
  <si>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</si>
  <si>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</si>
  <si>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</si>
  <si>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</si>
  <si>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</si>
  <si>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</si>
  <si>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</si>
  <si>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</si>
  <si>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</si>
  <si>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</si>
  <si>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</si>
  <si>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</si>
  <si>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</si>
  <si>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</si>
  <si>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</si>
  <si>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</si>
  <si>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</si>
  <si>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</si>
  <si>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</si>
  <si>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</si>
  <si>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</si>
  <si>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</si>
  <si>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</si>
  <si>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</si>
  <si>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</si>
  <si>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</si>
  <si>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</si>
  <si>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</si>
  <si>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</si>
  <si>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</si>
  <si>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</si>
  <si>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</si>
  <si>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</si>
  <si>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</si>
  <si>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</si>
  <si>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</si>
  <si>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</si>
  <si>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</si>
  <si>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</si>
  <si>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</si>
  <si>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</si>
  <si>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</si>
  <si>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</si>
  <si>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</si>
  <si>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</si>
  <si>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</si>
  <si>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</si>
  <si>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</si>
  <si>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</si>
  <si>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</si>
  <si>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</si>
  <si>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</si>
  <si>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</si>
  <si>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</si>
  <si>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</si>
  <si>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</si>
  <si>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</si>
  <si>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</si>
  <si>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</si>
  <si>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</si>
  <si>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</si>
  <si>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</si>
  <si>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</si>
  <si>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</si>
  <si>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</si>
  <si>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</si>
  <si>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</si>
  <si>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</si>
  <si>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</si>
  <si>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</si>
  <si>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</si>
  <si>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</si>
  <si>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</si>
  <si>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</si>
  <si>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</si>
  <si>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</si>
  <si>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</si>
  <si>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</si>
  <si>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</si>
  <si>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</si>
  <si>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</si>
  <si>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</si>
  <si>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</si>
  <si>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</si>
  <si>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</si>
  <si>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</si>
  <si>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</si>
  <si>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</si>
  <si>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</si>
  <si>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</si>
  <si>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</si>
  <si>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</si>
  <si>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</si>
  <si>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</si>
  <si>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</si>
  <si>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</si>
  <si>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</si>
  <si>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</si>
  <si>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</si>
  <si>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</si>
  <si>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</si>
  <si>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</si>
  <si>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</si>
  <si>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</si>
  <si>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</si>
  <si>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</si>
  <si>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</si>
  <si>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</si>
  <si>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</si>
  <si>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</si>
  <si>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</si>
  <si>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</si>
  <si>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</si>
  <si>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</si>
  <si>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</si>
  <si>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</si>
  <si>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</si>
  <si>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</si>
  <si>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</si>
  <si>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</si>
  <si>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</si>
  <si>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</si>
  <si>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</si>
  <si>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</si>
  <si>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</si>
  <si>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</si>
  <si>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</si>
  <si>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</si>
  <si>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</si>
  <si>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</si>
  <si>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</si>
  <si>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</si>
  <si>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</si>
  <si>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</si>
  <si>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</si>
  <si>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</si>
  <si>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</si>
  <si>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</si>
  <si>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</si>
  <si>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</si>
  <si>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</si>
  <si>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</si>
  <si>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</si>
  <si>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</si>
  <si>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</si>
  <si>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</si>
  <si>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</si>
  <si>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</si>
  <si>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</si>
  <si>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</si>
  <si>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</si>
  <si>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</si>
  <si>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</si>
  <si>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</si>
  <si>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</si>
  <si>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</si>
  <si>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</si>
  <si>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</si>
  <si>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</si>
  <si>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</si>
  <si>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</si>
  <si>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</si>
  <si>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</si>
  <si>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</si>
  <si>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</si>
  <si>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</si>
  <si>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</si>
  <si>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</si>
  <si>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</si>
  <si>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</si>
  <si>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</si>
  <si>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</si>
  <si>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</si>
  <si>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</si>
  <si>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</si>
  <si>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</si>
  <si>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</si>
  <si>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</si>
  <si>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</si>
  <si>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</si>
  <si>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</si>
  <si>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</si>
  <si>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</si>
  <si>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</si>
  <si>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</si>
  <si>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</si>
  <si>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</si>
  <si>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</si>
  <si>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</si>
  <si>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</si>
  <si>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</si>
  <si>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</si>
  <si>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</si>
  <si>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</si>
  <si>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</si>
  <si>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</si>
  <si>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</si>
  <si>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</si>
  <si>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</si>
  <si>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</si>
  <si>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</si>
  <si>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</si>
  <si>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</si>
  <si>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</si>
  <si>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</si>
  <si>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</si>
  <si>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</si>
  <si>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</si>
  <si>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</si>
  <si>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</si>
  <si>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</si>
  <si>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</si>
  <si>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</si>
  <si>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</si>
  <si>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</si>
  <si>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</si>
  <si>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</si>
  <si>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</si>
  <si>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</si>
  <si>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</si>
  <si>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</si>
  <si>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</si>
  <si>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</si>
  <si>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</si>
  <si>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</si>
  <si>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</si>
  <si>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</si>
  <si>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</si>
  <si>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</si>
  <si>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</si>
  <si>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</si>
  <si>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</si>
  <si>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</si>
  <si>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</si>
  <si>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</si>
  <si>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</si>
  <si>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</si>
  <si>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</si>
  <si>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</si>
  <si>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</si>
  <si>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</si>
  <si>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</si>
  <si>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</si>
  <si>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</si>
  <si>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</si>
  <si>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</si>
  <si>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</si>
  <si>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</si>
  <si>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</si>
  <si>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</si>
  <si>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</si>
  <si>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</si>
  <si>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</si>
  <si>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</si>
  <si>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</si>
  <si>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</si>
  <si>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</si>
  <si>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</si>
  <si>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</si>
  <si>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</si>
  <si>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</si>
  <si>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</si>
  <si>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</si>
  <si>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</si>
  <si>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</si>
  <si>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</si>
  <si>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</si>
  <si>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</si>
  <si>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</si>
  <si>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</si>
  <si>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</si>
  <si>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</si>
  <si>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</si>
  <si>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</si>
  <si>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</si>
  <si>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</si>
  <si>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</si>
  <si>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</si>
  <si>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</si>
  <si>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</si>
  <si>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</si>
  <si>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</si>
  <si>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</si>
  <si>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</si>
  <si>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</si>
  <si>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</si>
  <si>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</si>
  <si>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</si>
  <si>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</si>
  <si>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</si>
  <si>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</si>
  <si>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</si>
  <si>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</si>
  <si>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</si>
  <si>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</si>
  <si>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</si>
  <si>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</si>
  <si>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</si>
  <si>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</si>
  <si>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</si>
  <si>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</si>
  <si>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</si>
  <si>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</si>
  <si>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</si>
  <si>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</si>
  <si>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</si>
  <si>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</si>
  <si>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</si>
  <si>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</si>
  <si>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</si>
  <si>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</si>
  <si>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</si>
  <si>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</si>
  <si>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</si>
  <si>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</si>
  <si>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</si>
  <si>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</si>
  <si>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</si>
  <si>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</si>
  <si>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</si>
  <si>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</si>
  <si>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</si>
  <si>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</si>
  <si>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</si>
  <si>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</si>
  <si>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</si>
  <si>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</si>
  <si>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</si>
  <si>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</si>
  <si>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</si>
  <si>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</si>
  <si>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</si>
  <si>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</si>
  <si>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</si>
  <si>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</si>
  <si>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</si>
  <si>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</si>
  <si>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</si>
  <si>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</si>
  <si>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</si>
  <si>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</si>
  <si>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</si>
  <si>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</si>
  <si>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</si>
  <si>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</si>
  <si>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</si>
  <si>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</si>
  <si>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</si>
  <si>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</si>
  <si>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</si>
  <si>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</si>
  <si>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</si>
  <si>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</si>
  <si>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</si>
  <si>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</si>
  <si>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</si>
  <si>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</si>
  <si>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</si>
  <si>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</si>
  <si>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</si>
  <si>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</si>
  <si>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</si>
  <si>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</si>
  <si>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</si>
  <si>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</si>
  <si>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</si>
  <si>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</si>
  <si>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</si>
  <si>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</si>
  <si>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</si>
  <si>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</si>
  <si>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</si>
  <si>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</si>
  <si>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</si>
  <si>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</si>
  <si>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</si>
  <si>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</si>
  <si>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</si>
  <si>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</si>
  <si>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</si>
  <si>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</si>
  <si>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</si>
  <si>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</si>
  <si>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</si>
  <si>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</si>
  <si>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</si>
  <si>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</si>
  <si>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</si>
  <si>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</si>
  <si>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</si>
  <si>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</si>
  <si>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</si>
  <si>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</si>
  <si>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</si>
  <si>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</si>
  <si>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</si>
  <si>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</si>
  <si>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</si>
  <si>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</si>
  <si>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</si>
  <si>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</si>
  <si>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</si>
  <si>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</si>
  <si>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</si>
  <si>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</si>
  <si>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</si>
  <si>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</si>
  <si>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</si>
  <si>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</si>
  <si>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</si>
  <si>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</si>
  <si>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</si>
  <si>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</si>
  <si>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</si>
  <si>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</si>
  <si>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</si>
  <si>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</si>
  <si>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</si>
  <si>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</si>
  <si>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</si>
  <si>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</si>
  <si>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</si>
  <si>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</si>
  <si>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</si>
  <si>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</si>
  <si>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</si>
  <si>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</si>
  <si>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</si>
  <si>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</si>
  <si>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</si>
  <si>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</si>
  <si>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</si>
  <si>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</si>
  <si>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</si>
  <si>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</si>
  <si>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</si>
  <si>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</si>
  <si>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</si>
  <si>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</si>
  <si>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</si>
  <si>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</si>
  <si>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</si>
  <si>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</si>
  <si>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</si>
  <si>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</si>
  <si>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</si>
  <si>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</si>
  <si>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</si>
  <si>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</si>
  <si>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</si>
  <si>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</si>
  <si>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</si>
  <si>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</si>
  <si>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</si>
  <si>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</si>
  <si>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</si>
  <si>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</si>
  <si>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</si>
  <si>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</si>
  <si>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</si>
  <si>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</si>
  <si>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</si>
  <si>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</si>
  <si>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</si>
  <si>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</si>
  <si>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</si>
  <si>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</si>
  <si>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</si>
  <si>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</si>
  <si>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</si>
  <si>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</si>
  <si>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</si>
  <si>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</si>
  <si>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</si>
  <si>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</si>
  <si>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</si>
  <si>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</si>
  <si>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</si>
  <si>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</si>
  <si>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</si>
  <si>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</si>
  <si>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</si>
  <si>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</si>
  <si>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</si>
  <si>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</si>
  <si>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</si>
  <si>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</si>
  <si>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</si>
  <si>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</si>
  <si>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</si>
  <si>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</si>
  <si>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</si>
  <si>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</si>
  <si>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</si>
  <si>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</si>
  <si>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</si>
  <si>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</si>
  <si>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</si>
  <si>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</si>
  <si>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</si>
  <si>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</si>
  <si>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</si>
  <si>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</si>
  <si>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</si>
  <si>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</si>
  <si>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</si>
  <si>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</si>
  <si>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</si>
  <si>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</si>
  <si>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</si>
  <si>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</si>
  <si>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</si>
  <si>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</si>
  <si>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</si>
  <si>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</si>
  <si>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</si>
  <si>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</si>
  <si>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</si>
  <si>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</si>
  <si>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</si>
  <si>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</si>
  <si>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</si>
  <si>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</si>
  <si>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</si>
  <si>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</si>
  <si>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</si>
  <si>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</si>
  <si>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</si>
  <si>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</si>
  <si>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</si>
  <si>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</si>
  <si>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</si>
  <si>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</si>
  <si>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</si>
  <si>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</si>
  <si>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</si>
  <si>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</si>
  <si>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</si>
  <si>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</si>
  <si>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</si>
  <si>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</si>
  <si>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</si>
  <si>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</si>
  <si>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</si>
  <si>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</si>
  <si>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</si>
  <si>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</si>
  <si>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</si>
  <si>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</si>
  <si>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</si>
  <si>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</si>
  <si>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</si>
  <si>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</si>
  <si>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</si>
  <si>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</si>
  <si>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</si>
  <si>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</si>
  <si>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</si>
  <si>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</si>
  <si>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</si>
  <si>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</si>
  <si>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</si>
  <si>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</si>
  <si>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</si>
  <si>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</si>
  <si>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</si>
  <si>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</si>
  <si>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</si>
  <si>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</si>
  <si>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</si>
  <si>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</si>
  <si>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</si>
  <si>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</si>
  <si>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</si>
  <si>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</si>
  <si>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</si>
  <si>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</si>
  <si>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</si>
  <si>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</si>
  <si>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</si>
  <si>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</si>
  <si>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</si>
  <si>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</si>
  <si>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</si>
  <si>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</si>
  <si>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</si>
  <si>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</si>
  <si>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</si>
  <si>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</si>
  <si>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</si>
  <si>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</si>
  <si>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</si>
  <si>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</si>
  <si>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</si>
  <si>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</si>
  <si>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</si>
  <si>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</si>
  <si>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</si>
  <si>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</si>
  <si>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</si>
  <si>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</si>
  <si>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</si>
  <si>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</si>
  <si>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</si>
  <si>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</si>
  <si>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</si>
  <si>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</si>
  <si>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</si>
  <si>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</si>
  <si>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</si>
  <si>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</si>
  <si>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</si>
  <si>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</si>
  <si>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</si>
  <si>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</si>
  <si>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</si>
  <si>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</si>
  <si>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</si>
  <si>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</si>
  <si>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</si>
  <si>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</si>
  <si>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</si>
  <si>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</si>
  <si>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</si>
  <si>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</si>
  <si>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</si>
  <si>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</si>
  <si>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</si>
  <si>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</si>
  <si>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</si>
  <si>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</si>
  <si>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</si>
  <si>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</si>
  <si>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</si>
  <si>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</si>
  <si>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</si>
  <si>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</si>
  <si>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</si>
  <si>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</si>
  <si>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</si>
  <si>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</si>
  <si>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</si>
  <si>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</si>
  <si>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</si>
  <si>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</si>
  <si>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</si>
  <si>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</si>
  <si>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</si>
  <si>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</si>
  <si>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</si>
  <si>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</si>
  <si>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</si>
  <si>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</si>
  <si>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</si>
  <si>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</si>
  <si>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</si>
  <si>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</si>
  <si>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</si>
  <si>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</si>
  <si>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</si>
  <si>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</si>
  <si>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</si>
  <si>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</si>
  <si>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</si>
  <si>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</si>
  <si>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</si>
  <si>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</si>
  <si>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</si>
  <si>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</si>
  <si>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</si>
  <si>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</si>
  <si>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</si>
  <si>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</si>
  <si>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</si>
  <si>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</si>
  <si>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</si>
  <si>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</si>
  <si>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</si>
  <si>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</si>
  <si>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</si>
  <si>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</si>
  <si>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</si>
  <si>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</si>
  <si>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</si>
  <si>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</si>
  <si>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</si>
  <si>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</si>
  <si>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</si>
  <si>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</si>
  <si>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</si>
  <si>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</si>
  <si>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</si>
  <si>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</si>
  <si>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</si>
  <si>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</si>
  <si>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</si>
  <si>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</si>
  <si>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</si>
  <si>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</si>
  <si>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</si>
  <si>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</si>
  <si>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</si>
  <si>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</si>
  <si>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</si>
  <si>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</si>
  <si>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</si>
  <si>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</si>
  <si>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</si>
  <si>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</si>
  <si>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</si>
  <si>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</si>
  <si>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</si>
  <si>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</si>
  <si>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</si>
  <si>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</si>
  <si>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</si>
  <si>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</si>
  <si>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</si>
  <si>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</si>
  <si>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</si>
  <si>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</si>
  <si>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</si>
  <si>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</si>
  <si>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</si>
  <si>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</si>
  <si>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</si>
  <si>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</si>
  <si>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</si>
  <si>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</si>
  <si>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</si>
  <si>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</si>
  <si>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</si>
  <si>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</si>
  <si>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</si>
  <si>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</si>
  <si>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</si>
  <si>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</si>
  <si>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</si>
  <si>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</si>
  <si>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</si>
  <si>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</si>
  <si>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</si>
  <si>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</si>
  <si>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</si>
  <si>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</si>
  <si>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</si>
  <si>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</si>
  <si>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</si>
  <si>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</si>
  <si>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</si>
  <si>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</si>
  <si>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</si>
  <si>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</si>
  <si>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</si>
  <si>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</si>
  <si>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</si>
  <si>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</si>
  <si>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</si>
  <si>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</si>
  <si>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</si>
  <si>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</si>
  <si>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</si>
  <si>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</si>
  <si>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</si>
  <si>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</si>
  <si>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</si>
  <si>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</si>
  <si>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</si>
  <si>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</si>
  <si>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</si>
  <si>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</si>
  <si>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</si>
  <si>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</si>
  <si>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</si>
  <si>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</si>
  <si>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</si>
  <si>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</si>
  <si>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</si>
  <si>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</si>
  <si>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</si>
  <si>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</si>
  <si>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</si>
  <si>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</si>
  <si>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</si>
  <si>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</si>
  <si>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</si>
  <si>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</si>
  <si>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</si>
  <si>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</si>
  <si>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</si>
  <si>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</si>
  <si>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</si>
  <si>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</si>
  <si>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</si>
  <si>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</si>
  <si>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</si>
  <si>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</si>
  <si>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</si>
  <si>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</si>
  <si>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</si>
  <si>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</si>
  <si>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</si>
  <si>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</si>
  <si>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</si>
  <si>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</si>
  <si>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</si>
  <si>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</si>
  <si>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</si>
  <si>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</si>
  <si>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</si>
  <si>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</si>
  <si>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</si>
  <si>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</si>
  <si>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</si>
  <si>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</si>
  <si>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</si>
  <si>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</si>
  <si>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</si>
  <si>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</si>
  <si>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</si>
  <si>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</si>
  <si>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</si>
  <si>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</si>
  <si>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</si>
  <si>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</si>
  <si>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</si>
  <si>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</si>
  <si>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</si>
  <si>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</si>
  <si>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</si>
  <si>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</si>
  <si>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</si>
  <si>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</si>
  <si>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</si>
  <si>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</si>
  <si>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</si>
  <si>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</si>
  <si>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</si>
  <si>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</si>
  <si>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</si>
  <si>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</si>
  <si>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</si>
  <si>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</si>
  <si>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</si>
  <si>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</si>
  <si>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</si>
  <si>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</si>
  <si>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</si>
  <si>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</si>
  <si>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</si>
  <si>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</si>
  <si>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</si>
  <si>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</si>
  <si>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</si>
  <si>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</si>
  <si>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</si>
  <si>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</si>
  <si>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</si>
  <si>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</si>
  <si>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</si>
  <si>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</si>
  <si>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</si>
  <si>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</si>
  <si>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</si>
  <si>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</si>
  <si>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</si>
  <si>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</si>
  <si>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</si>
  <si>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</si>
  <si>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</si>
  <si>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</si>
  <si>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</si>
  <si>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</si>
  <si>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</si>
  <si>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</si>
  <si>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</si>
  <si>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</si>
  <si>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</si>
  <si>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</si>
  <si>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</si>
  <si>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</si>
  <si>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</si>
  <si>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</si>
  <si>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</si>
  <si>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</si>
  <si>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</si>
  <si>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</si>
  <si>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</si>
  <si>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</si>
  <si>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</si>
  <si>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</si>
  <si>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</si>
  <si>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</si>
  <si>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</si>
  <si>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</si>
  <si>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</si>
  <si>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</si>
  <si>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</si>
  <si>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</si>
  <si>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</si>
  <si>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</si>
  <si>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</si>
  <si>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</si>
  <si>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</si>
  <si>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</si>
  <si>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</si>
  <si>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</si>
  <si>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</si>
  <si>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PCM-20251104-00000397</t>
  </si>
  <si>
    <t>was access night issue USF area  // 25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</si>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</sst>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1" totalsRowShown="0" headerRowDxfId="157" dataDxfId="156" headerRowBorderDxfId="154" tableBorderDxfId="155" totalsRowBorderDxfId="153">
  <autoFilter ref="A1:CJ1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7" totalsRowShown="0" headerRowDxfId="31" dataDxfId="30" headerRowBorderDxfId="28" tableBorderDxfId="29">
  <autoFilter ref="A1:L3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 totalsRowShown="0" headerRowDxfId="15" dataDxfId="14" headerRowBorderDxfId="12" tableBorderDxfId="13">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302.42294027777825</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45965.371366203704</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45965.371366203704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45965.371366203704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45965.371366203704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45965.371366203704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45965.371366203704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45965.371366203704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45965.371366203704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45965.371366203704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45965.371366203704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45965.371366203704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45965.371366203704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45965.371366203704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45965.371366203704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45965.371366203704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45965.371366203704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45965.371366203704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45965.371366203704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45965.371366203704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45965.371366203704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45965.371366203704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45965.371366203704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45965.371366203704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45965.371366203704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45965.371366203704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45965.371366203704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45965.371366203704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45965.371366203704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45965.371366203704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45965.371366203704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45965.371366203704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45965.371366203704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45965.371366203704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45965.371366203704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45965.371366203704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45965.371366203704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45965.371366203704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45965.371366203704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45965.371366203704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45965.371366203704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45965.371366203704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45965.371366203704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45965.371366203704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45965.371366203704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45965.371366203704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45965.371366203704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45965.371366203704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45965.371366203704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45965.371366203704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45965.371366203704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45965.371366203704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45965.371366203704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45965.371366203704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45965.371366203704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45965.371366203704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45965.371366203704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45965.371366203704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45965.371366203704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45965.371366203704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45965.371366203704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45965.371366203704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45965.371366203704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45965.371366203704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45965.371366203704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45965.371366203704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45965.371366203704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45965.371366203704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45965.371366203704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45965.371366203704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45965.371366203704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45965.371366203704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45965.371366203704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45965.371366203704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45965.371366203704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45965.371366203704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45965.371366203704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45965.371366203704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45965.371366203704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45965.371366203704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45965.371366203704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45965.371366203704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45965.371366203704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45965.371366203704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45965.371366203704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45965.371366203704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45965.371366203704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45965.371366203704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45965.371366203704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45965.371366203704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45965.371366203704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45965.371366203704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45965.371366203704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45965.371366203704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45965.371366203704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45965.371366203704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45965.371366203704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45965.371366203704</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45965.371366203704</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45965.371366203704</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45965.371366203704</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DC62B595-CA36-49A5-9BC8-D3804D862D2E}"/>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1"/>
  <sheetViews>
    <sheetView workbookViewId="0">
      <selection activeCell="K5" sqref="K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140.37152824074292</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6.6292828703735722</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45965.371366203704</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45965.371366203704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45965.371366203704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45965.371366203704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45965.371366203704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45965.371366203704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45965.371366203704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45965.371366203704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45965.371366203704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45965.371366203704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45965.371366203704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45965.371366203704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45965.371366203704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45965.371366203704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45965.371366203704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45965.371366203704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45965.371366203704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45965.371366203704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45965.371366203704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45965.371366203704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45965.371366203704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45965.371366203704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45965.371366203704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45965.371366203704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45965.371366203704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45965.371366203704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45965.371366203704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45965.371366203704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45965.371366203704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45965.371366203704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45965.371366203704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45965.371366203704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45965.371366203704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45965.371366203704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45965.371366203704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45965.371366203704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45965.371366203704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45965.371366203704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45965.371366203704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45965.371366203704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45965.371366203704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45965.371366203704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45965.371366203704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45965.371366203704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45965.371366203704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45965.371366203704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45965.371366203704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45965.371366203704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45965.371366203704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45965.371366203704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45965.371366203704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45965.371366203704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45965.371366203704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45965.371366203704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45965.371366203704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45965.371366203704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45965.371366203704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45965.371366203704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45965.371366203704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45965.371366203704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45965.371366203704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45965.371366203704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45965.371366203704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45965.371366203704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45965.371366203704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45965.371366203704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45965.371366203704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45965.371366203704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45965.371366203704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45965.371366203704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45965.371366203704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45965.371366203704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45965.371366203704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45965.371366203704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45965.371366203704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45965.371366203704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45965.371366203704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45965.371366203704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45965.371366203704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45965.371366203704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45965.371366203704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45965.371366203704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45965.371366203704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45965.371366203704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45965.371366203704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45965.371366203704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45965.371366203704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45965.371366203704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45965.371366203704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45965.371366203704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45965.371366203704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45965.371366203704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45965.371366203704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45965.371366203704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45965.371366203704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45965.371366203704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45965.371366203704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45965.371366203704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45965.371366203704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45965.371366203704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45965.371366203704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45965.371366203704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45965.371366203704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45965.371366203704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45965.371366203704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45965.371366203704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45965.371366203704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45965.371366203704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45965.371366203704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45965.371366203704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45965.371366203704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45965.371366203704</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45965.371366203704</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45965.371366203704</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45965.371366203704</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45965.371366203704</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60"/>
      <c r="B121" s="161" t="str">
        <f>IFERROR(VLOOKUP(D121,DB!A:K,11,0),"")</f>
        <v/>
      </c>
      <c r="C121" s="161"/>
      <c r="D121" s="161"/>
      <c r="E121" s="162"/>
      <c r="F121" s="163"/>
      <c r="G121" s="164">
        <f ca="1">IFERROR(NOW()-F121,"-")</f>
        <v>45965.371366203704</v>
      </c>
      <c r="H121" s="163"/>
      <c r="I121" s="161" t="str">
        <f>IFERROR(VLOOKUP(D121,DB!A:F,6,0),"")</f>
        <v/>
      </c>
      <c r="J121" s="161" t="str">
        <f>IFERROR(VLOOKUP(D121,DB!A:G,7,0),"")</f>
        <v/>
      </c>
      <c r="K121" s="165"/>
      <c r="L121" s="161" t="str">
        <f>IFERROR(VLOOKUP(D121,DB!A:I,9,0),"")</f>
        <v/>
      </c>
      <c r="M121" s="161"/>
      <c r="N121" s="161"/>
      <c r="O121" s="161"/>
      <c r="P121" s="161"/>
      <c r="Q121" s="161"/>
      <c r="R121" s="161"/>
      <c r="S121" s="161"/>
      <c r="T121" s="161"/>
      <c r="U121" s="161"/>
      <c r="V121" s="161"/>
      <c r="W121" s="161"/>
      <c r="X121" s="161"/>
      <c r="Y121" s="161"/>
      <c r="Z121" s="161"/>
      <c r="AA121" s="161"/>
      <c r="AB121" s="161"/>
      <c r="AC121" s="161"/>
      <c r="AD121" s="161"/>
      <c r="AE121" s="161"/>
      <c r="AF121" s="161"/>
      <c r="AG121" s="161"/>
      <c r="AH121" s="161"/>
      <c r="AI121" s="161"/>
      <c r="AJ121" s="161"/>
      <c r="AK121" s="161"/>
      <c r="AL121" s="161"/>
      <c r="AM121" s="161"/>
      <c r="AN121" s="161"/>
      <c r="AO121" s="161"/>
      <c r="AP121" s="161"/>
      <c r="AQ121" s="161"/>
      <c r="AR121" s="161"/>
      <c r="AS121" s="161"/>
      <c r="AT121" s="161"/>
      <c r="AU121" s="161"/>
      <c r="AV121" s="161"/>
      <c r="AW121" s="161"/>
      <c r="AX121" s="161"/>
      <c r="AY121" s="161"/>
      <c r="AZ121" s="161"/>
      <c r="BA121" s="161"/>
      <c r="BB121" s="161"/>
      <c r="BC121" s="161"/>
      <c r="BD121" s="161"/>
      <c r="BE121" s="161"/>
      <c r="BF121" s="161"/>
      <c r="BG121" s="161"/>
      <c r="BH121" s="161"/>
      <c r="BI121" s="161"/>
      <c r="BJ121" s="161"/>
      <c r="BK121" s="161"/>
      <c r="BL121" s="161"/>
      <c r="BM121" s="161"/>
      <c r="BN121" s="161"/>
      <c r="BO121" s="161"/>
      <c r="BP121" s="161"/>
      <c r="BQ121" s="161"/>
      <c r="BR121" s="161"/>
      <c r="BS121" s="161"/>
      <c r="BT121" s="161"/>
      <c r="BU121" s="161"/>
      <c r="BV121" s="161"/>
      <c r="BW121" s="161"/>
      <c r="BX121" s="161"/>
      <c r="BY121" s="161"/>
      <c r="BZ121" s="161"/>
      <c r="CA121" s="161"/>
      <c r="CB121" s="161"/>
      <c r="CC121" s="161"/>
      <c r="CD121" s="161"/>
      <c r="CE121" s="161"/>
      <c r="CF121" s="161"/>
      <c r="CG121" s="161"/>
      <c r="CH121" s="161"/>
      <c r="CI121" s="161"/>
      <c r="CJ121" s="166"/>
    </row>
  </sheetData>
  <dataValidations count="2">
    <dataValidation allowBlank="1" showInputMessage="1" showErrorMessage="1" sqref="E1" xr:uid="{4D935161-CDD3-4592-B877-3FB59C99E142}"/>
    <dataValidation type="list" allowBlank="1" showInputMessage="1" showErrorMessage="1" sqref="E3:E1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45965.371366203704</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45965.371366203704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45965.371366203704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45965.371366203704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45965.371366203704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45965.371366203704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45965.371366203704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45965.371366203704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45965.371366203704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45965.371366203704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45965.371366203704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45965.371366203704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45965.371366203704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45965.371366203704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45965.371366203704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45965.371366203704</v>
      </c>
      <c r="H17" s="22" t="s">
        <v>39107</v>
      </c>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45965.371366203704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45965.371366203704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45965.371366203704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45965.371366203704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45965.371366203704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45965.371366203704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45965.371366203704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45965.371366203704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45965.371366203704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45965.371366203704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45965.371366203704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45965.371366203704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45965.371366203704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45965.371366203704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45965.371366203704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45965.371366203704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45965.371366203704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45965.371366203704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45965.371366203704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45965.371366203704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45965.371366203704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45965.371366203704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45965.371366203704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45965.371366203704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45965.371366203704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45965.371366203704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45965.371366203704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45965.371366203704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45965.371366203704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45965.371366203704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45965.371366203704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45965.371366203704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45965.371366203704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45965.371366203704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45965.371366203704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45965.371366203704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45965.371366203704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45965.371366203704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45965.371366203704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45965.371366203704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45965.371366203704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45965.371366203704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45965.371366203704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45965.371366203704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45965.371366203704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45965.371366203704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45965.371366203704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45965.371366203704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45965.371366203704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45965.371366203704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45965.371366203704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45965.371366203704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45965.371366203704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45965.371366203704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45965.371366203704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45965.371366203704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45965.371366203704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45965.371366203704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45965.371366203704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45965.371366203704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45965.371366203704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45965.371366203704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45965.371366203704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45965.371366203704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45965.371366203704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45965.371366203704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45965.371366203704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45965.371366203704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45965.371366203704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45965.371366203704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45965.371366203704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45965.371366203704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45965.371366203704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45965.371366203704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45965.371366203704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45965.371366203704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45965.371366203704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45965.371366203704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45965.371366203704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45965.371366203704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45965.371366203704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45965.371366203704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45965.371366203704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45965.371366203704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45965.371366203704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45965.371366203704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45965.371366203704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45965.371366203704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45965.371366203704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45965.371366203704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45965.371366203704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45965.371366203704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45965.371366203704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45965.371366203704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45965.371366203704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45965.371366203704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45965.371366203704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45965.371366203704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45965.371366203704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45965.371366203704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45965.371366203704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45965.371366203704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45965.371366203704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45965.371366203704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45965.371366203704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45965.371366203704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45965.371366203704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45965.371366203704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45965.371366203704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45965.371366203704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45965.371366203704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45965.371366203704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45965.371366203704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45965.371366203704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45965.371366203704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45965.371366203704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45965.371366203704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45965.371366203704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45965.371366203704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45965.371366203704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45965.371366203704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45965.371366203704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45965.371366203704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45965.371366203704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45965.371366203704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45965.371366203704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45965.371366203704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45965.371366203704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45965.371366203704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45965.371366203704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45965.371366203704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45965.371366203704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45965.371366203704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45965.371366203704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45965.371366203704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45965.371366203704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45965.371366203704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45965.371366203704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45965.371366203704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45965.371366203704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45965.371366203704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45965.371366203704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45965.371366203704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45965.371366203704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45965.371366203704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45965.371366203704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45965.371366203704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45965.371366203704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45965.371366203704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45965.371366203704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45965.371366203704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45965.371366203704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45965.371366203704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45965.371366203704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45965.371366203704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45965.371366203704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45965.371366203704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45965.371366203704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45965.371366203704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45965.371366203704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45965.371366203704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45965.371366203704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45965.371366203704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45965.371366203704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45965.371366203704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45965.371366203704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45965.371366203704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45965.371366203704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45965.371366203704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45965.371366203704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45965.371366203704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45965.371366203704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45965.371366203704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45965.371366203704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45965.371366203704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45965.371366203704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45965.371366203704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45965.371366203704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45965.371366203704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45965.371366203704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45965.371366203704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45965.371366203704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45965.371366203704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45965.371366203704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45965.371366203704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45965.371366203704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45965.371366203704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45965.371366203704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45965.371366203704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45965.371366203704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45965.371366203704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45965.371366203704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45965.371366203704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45965.371366203704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45965.371366203704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45965.371366203704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45965.371366203704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45965.371366203704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45965.371366203704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45965.371366203704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45965.371366203704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45965.371366203704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45965.371366203704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45965.371366203704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45965.371366203704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45965.371366203704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45965.371366203704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45965.371366203704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45965.371366203704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45965.371366203704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45965.371366203704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45965.371366203704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45965.371366203704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45965.371366203704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45965.371366203704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45965.371366203704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45965.371366203704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45965.371366203704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45965.371366203704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45965.371366203704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45965.371366203704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45965.371366203704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45965.371366203704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45965.371366203704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45965.371366203704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45965.371366203704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45965.371366203704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45965.371366203704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45965.371366203704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45965.371366203704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45965.371366203704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45965.371366203704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45965.371366203704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45965.371366203704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45965.371366203704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45965.371366203704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45965.371366203704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45965.371366203704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45965.371366203704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45965.371366203704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45965.371366203704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45965.371366203704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45965.371366203704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45965.371366203704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45965.371366203704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45965.371366203704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45965.371366203704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45965.371366203704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45965.371366203704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45965.371366203704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45965.371366203704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45965.371366203704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45965.371366203704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45965.371366203704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45965.371366203704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45965.371366203704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45965.371366203704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45965.371366203704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45965.371366203704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45965.371366203704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45965.371366203704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45965.371366203704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45965.371366203704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45965.371366203704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45965.371366203704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45965.371366203704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45965.371366203704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45965.371366203704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45965.371366203704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45965.371366203704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45965.371366203704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45965.371366203704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45965.371366203704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45965.371366203704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45965.371366203704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45965.371366203704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45965.371366203704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45965.371366203704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45965.371366203704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45965.371366203704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45965.371366203704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45965.371366203704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45965.371366203704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45965.371366203704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45965.371366203704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45965.371366203704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45965.371366203704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45965.371366203704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45965.371366203704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45965.371366203704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45965.371366203704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45965.371366203704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45965.371366203704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45965.371366203704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45965.371366203704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45965.371366203704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45965.371366203704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45965.371366203704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45965.371366203704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45965.371366203704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45965.371366203704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45965.371366203704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45965.371366203704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45965.371366203704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45965.371366203704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45965.371366203704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45965.371366203704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45965.371366203704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45965.371366203704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45965.371366203704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45965.371366203704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45965.371366203704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45965.371366203704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45965.371366203704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45965.371366203704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45965.371366203704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45965.371366203704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45965.371366203704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45965.371366203704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45965.371366203704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45965.371366203704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45965.371366203704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45965.371366203704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45965.371366203704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45965.371366203704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45965.371366203704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45965.371366203704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45965.371366203704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45965.371366203704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45965.371366203704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45965.371366203704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45965.371366203704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45965.371366203704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45965.371366203704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45965.371366203704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45965.371366203704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45965.371366203704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45965.371366203704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45965.371366203704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45965.371366203704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45965.371366203704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45965.371366203704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45965.371366203704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45965.371366203704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45965.371366203704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45965.371366203704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45965.371366203704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45965.371366203704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45965.371366203704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45965.371366203704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45965.371366203704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45965.371366203704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45965.371366203704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45965.371366203704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45965.371366203704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45965.371366203704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45965.371366203704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45965.371366203704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45965.371366203704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45965.371366203704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45965.371366203704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45965.371366203704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45965.371366203704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45965.371366203704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45965.371366203704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45965.371366203704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45965.371366203704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45965.371366203704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45965.371366203704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45965.371366203704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45965.371366203704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45965.371366203704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45965.371366203704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45965.371366203704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45965.371366203704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45965.371366203704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45965.371366203704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45965.371366203704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45965.371366203704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45965.371366203704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45965.371366203704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45965.371366203704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45965.371366203704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45965.371366203704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45965.371366203704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45965.371366203704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45965.371366203704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45965.371366203704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45965.371366203704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45965.371366203704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45965.371366203704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45965.371366203704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45965.371366203704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45965.371366203704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45965.371366203704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45965.371366203704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45965.371366203704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45965.371366203704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45965.371366203704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45965.371366203704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45965.371366203704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45965.371366203704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45965.371366203704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45965.371366203704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45965.371366203704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45965.371366203704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45965.371366203704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45965.371366203704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45965.371366203704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45965.371366203704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45965.371366203704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45965.371366203704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45965.371366203704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45965.371366203704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45965.371366203704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45965.371366203704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45965.371366203704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45965.371366203704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45965.371366203704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45965.371366203704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45965.371366203704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45965.371366203704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45965.371366203704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45965.371366203704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45965.371366203704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45965.371366203704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45965.371366203704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45965.371366203704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45965.371366203704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45965.371366203704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45965.371366203704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45965.371366203704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45965.371366203704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45965.371366203704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45965.371366203704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45965.371366203704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45965.371366203704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45965.371366203704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45965.371366203704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45965.371366203704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45965.371366203704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45965.371366203704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45965.371366203704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45965.371366203704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45965.371366203704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45965.371366203704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45965.371366203704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45965.371366203704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45965.371366203704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45965.371366203704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45965.371366203704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45965.371366203704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45965.371366203704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45965.371366203704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45965.371366203704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45965.371366203704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45965.371366203704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45965.371366203704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45965.371366203704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45965.371366203704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45965.371366203704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45965.371366203704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45965.371366203704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45965.371366203704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45965.371366203704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45965.371366203704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45965.371366203704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45965.371366203704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45965.371366203704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45965.371366203704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45965.371366203704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45965.371366203704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45965.371366203704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45965.371366203704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45965.371366203704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45965.371366203704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45965.371366203704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45965.371366203704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45965.371366203704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45965.371366203704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45965.371366203704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45965.371366203704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45965.371366203704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45965.371366203704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45965.371366203704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45965.371366203704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45965.371366203704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45965.371366203704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45965.371366203704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45965.371366203704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45965.371366203704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45965.371366203704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45965.371366203704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45965.371366203704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45965.371366203704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45965.371366203704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45965.371366203704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45965.371366203704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45965.371366203704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45965.371366203704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45965.371366203704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45965.371366203704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45965.371366203704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45965.371366203704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45965.371366203704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45965.371366203704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45965.371366203704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45965.371366203704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45965.371366203704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45965.371366203704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45965.371366203704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45965.371366203704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45965.371366203704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45965.371366203704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45965.371366203704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45965.371366203704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45965.371366203704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45965.371366203704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45965.371366203704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45965.371366203704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45965.371366203704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45965.371366203704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45965.371366203704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45965.371366203704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45965.371366203704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45965.371366203704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45965.371366203704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45965.371366203704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45965.371366203704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45965.371366203704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45965.371366203704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45965.371366203704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45965.371366203704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45965.371366203704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45965.371366203704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45965.371366203704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45965.371366203704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45965.371366203704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45965.371366203704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45965.371366203704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45965.371366203704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45965.371366203704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45965.371366203704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45965.371366203704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45965.371366203704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45965.371366203704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45965.371366203704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45965.371366203704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45965.371366203704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45965.371366203704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45965.371366203704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45965.371366203704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45965.371366203704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45965.371366203704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45965.371366203704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45965.371366203704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45965.371366203704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45965.371366203704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45965.371366203704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45965.371366203704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45965.371366203704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45965.371366203704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45965.371366203704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45965.371366203704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45965.371366203704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45965.371366203704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45965.371366203704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45965.371366203704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45965.371366203704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45965.371366203704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45965.371366203704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45965.371366203704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45965.371366203704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45965.371366203704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45965.371366203704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45965.371366203704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45965.371366203704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45965.371366203704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45965.371366203704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45965.371366203704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45965.371366203704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45965.371366203704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45965.371366203704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45965.371366203704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45965.371366203704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45965.371366203704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45965.371366203704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45965.371366203704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45965.371366203704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45965.371366203704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45965.371366203704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45965.371366203704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45965.371366203704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45965.371366203704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45965.371366203704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45965.371366203704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45965.371366203704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45965.371366203704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45965.371366203704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45965.371366203704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45965.371366203704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45965.371366203704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45965.371366203704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45965.371366203704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45965.371366203704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45965.371366203704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45965.371366203704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45965.371366203704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45965.371366203704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45965.371366203704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45965.371366203704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45965.371366203704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45965.371366203704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45965.371366203704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45965.371366203704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45965.371366203704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45965.371366203704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45965.371366203704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45965.371366203704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45965.371366203704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45965.371366203704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45965.371366203704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45965.371366203704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45965.371366203704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45965.371366203704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45965.371366203704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45965.371366203704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45965.371366203704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45965.371366203704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45965.371366203704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45965.371366203704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45965.371366203704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45965.371366203704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45965.371366203704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45965.371366203704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45965.371366203704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45965.371366203704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45965.371366203704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45965.371366203704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45965.371366203704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45965.371366203704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45965.371366203704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45965.371366203704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45965.371366203704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45965.371366203704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45965.371366203704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45965.371366203704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45965.371366203704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45965.371366203704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45965.371366203704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45965.371366203704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45965.371366203704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45965.371366203704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45965.371366203704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45965.371366203704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45965.371366203704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45965.371366203704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45965.371366203704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45965.371366203704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45965.371366203704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45965.371366203704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45965.371366203704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45965.371366203704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45965.371366203704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45965.371366203704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45965.371366203704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45965.371366203704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45965.371366203704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45965.371366203704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45965.371366203704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45965.371366203704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45965.371366203704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45965.371366203704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45965.371366203704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45965.371366203704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45965.371366203704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45965.371366203704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45965.371366203704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45965.371366203704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45965.371366203704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45965.371366203704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45965.371366203704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45965.371366203704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45965.371366203704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45965.371366203704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45965.371366203704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45965.371366203704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45965.371366203704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45965.371366203704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45965.371366203704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45965.371366203704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45965.371366203704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45965.371366203704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45965.371366203704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45965.371366203704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45965.371366203704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45965.371366203704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45965.371366203704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45965.371366203704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45965.371366203704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45965.371366203704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45965.371366203704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45965.371366203704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45965.371366203704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45965.371366203704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45965.371366203704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45965.371366203704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45965.371366203704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45965.371366203704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45965.371366203704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45965.371366203704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45965.371366203704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45965.371366203704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45965.371366203704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45965.371366203704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45965.371366203704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45965.371366203704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45965.371366203704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45965.371366203704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45965.371366203704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45965.371366203704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45965.371366203704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45965.371366203704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45965.371366203704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45965.371366203704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45965.371366203704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45965.371366203704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45965.371366203704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45965.371366203704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45965.371366203704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45965.371366203704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45965.371366203704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45965.371366203704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45965.371366203704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45965.371366203704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45965.371366203704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45965.371366203704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45965.371366203704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45965.371366203704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45965.371366203704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45965.371366203704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45965.371366203704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45965.371366203704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45965.371366203704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45965.371366203704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45965.371366203704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45965.371366203704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45965.371366203704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45965.371366203704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45965.371366203704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45965.371366203704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45965.371366203704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45965.371366203704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45965.371366203704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45965.371366203704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45965.371366203704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45965.371366203704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45965.371366203704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45965.371366203704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45965.371366203704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45965.371366203704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45965.371366203704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45965.371366203704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45965.371366203704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45965.371366203704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45965.371366203704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45965.371366203704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45965.371366203704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45965.371366203704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45965.371366203704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45965.371366203704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45965.371366203704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45965.371366203704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45965.371366203704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45965.371366203704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45965.371366203704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45965.371366203704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45965.371366203704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45965.371366203704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45965.371366203704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45965.371366203704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45965.371366203704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45965.371366203704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45965.371366203704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45965.371366203704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45965.371366203704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45965.371366203704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45965.371366203704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45965.371366203704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45965.371366203704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45965.371366203704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45965.371366203704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45965.371366203704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45965.371366203704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45965.371366203704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45965.371366203704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45965.371366203704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45965.371366203704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45965.371366203704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45965.371366203704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45965.371366203704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45965.371366203704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45965.371366203704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45965.371366203704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45965.371366203704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45965.371366203704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45965.371366203704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45965.371366203704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45965.371366203704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45965.371366203704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45965.371366203704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45965.371366203704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45965.371366203704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45965.371366203704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45965.371366203704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45965.371366203704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45965.371366203704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45965.371366203704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45965.371366203704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45965.371366203704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45965.371366203704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45965.371366203704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45965.371366203704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45965.371366203704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45965.371366203704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45965.371366203704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45965.371366203704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45965.371366203704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45965.371366203704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45965.371366203704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45965.371366203704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45965.371366203704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45965.371366203704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45965.371366203704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45965.371366203704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45965.371366203704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45965.371366203704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45965.371366203704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45965.371366203704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45965.371366203704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45965.371366203704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45965.371366203704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45965.371366203704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45965.371366203704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45965.371366203704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45965.371366203704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45965.371366203704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45965.371366203704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45965.371366203704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45965.371366203704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45965.371366203704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45965.371366203704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45965.371366203704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45965.371366203704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45965.371366203704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45965.371366203704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45965.371366203704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45965.371366203704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45965.371366203704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45965.371366203704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45965.371366203704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45965.371366203704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45965.371366203704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45965.371366203704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45965.371366203704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45965.371366203704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45965.371366203704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45965.371366203704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45965.371366203704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45965.371366203704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45965.371366203704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45965.371366203704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45965.371366203704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45965.371366203704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45965.371366203704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45965.371366203704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45965.371366203704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45965.371366203704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45965.371366203704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45965.371366203704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45965.371366203704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45965.371366203704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45965.371366203704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45965.371366203704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45965.371366203704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45965.371366203704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45965.371366203704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45965.371366203704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45965.371366203704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45965.371366203704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45965.371366203704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45965.371366203704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45965.371366203704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45965.371366203704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45965.371366203704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45965.371366203704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45965.371366203704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45965.371366203704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45965.371366203704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45965.371366203704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45965.371366203704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45965.371366203704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45965.371366203704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45965.371366203704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45965.371366203704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45965.371366203704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45965.371366203704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45965.371366203704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45965.371366203704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45965.371366203704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45965.371366203704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45965.371366203704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45965.371366203704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45965.371366203704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45965.371366203704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45965.371366203704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45965.371366203704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45965.371366203704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45965.371366203704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45965.371366203704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45965.371366203704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45965.371366203704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45965.371366203704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45965.371366203704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45965.371366203704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45965.371366203704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45965.371366203704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45965.371366203704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45965.371366203704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45965.371366203704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45965.371366203704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45965.371366203704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45965.371366203704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45965.371366203704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45965.371366203704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45965.371366203704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45965.371366203704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45965.371366203704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45965.371366203704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45965.371366203704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45965.371366203704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45965.371366203704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45965.371366203704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45965.371366203704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45965.371366203704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45965.371366203704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45965.371366203704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45965.371366203704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45965.371366203704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45965.371366203704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45965.371366203704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45965.371366203704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45965.371366203704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45965.371366203704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45965.371366203704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45965.371366203704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45965.371366203704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45965.371366203704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45965.371366203704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45965.371366203704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45965.371366203704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45965.371366203704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45965.371366203704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45965.371366203704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45965.371366203704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45965.371366203704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45965.371366203704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45965.371366203704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45965.371366203704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45965.371366203704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45965.371366203704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45965.371366203704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45965.371366203704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45965.371366203704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45965.371366203704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45965.371366203704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45965.371366203704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45965.371366203704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45965.371366203704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45965.371366203704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45965.371366203704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45965.371366203704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45965.371366203704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45965.371366203704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45965.371366203704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45965.371366203704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45965.371366203704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45965.371366203704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45965.371366203704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45965.371366203704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45965.371366203704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45965.371366203704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45965.371366203704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45965.371366203704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45965.371366203704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45965.371366203704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45965.371366203704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45965.371366203704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45965.371366203704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45965.371366203704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45965.371366203704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45965.371366203704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45965.371366203704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45965.371366203704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45965.371366203704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45965.371366203704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45965.371366203704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45965.371366203704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45965.371366203704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45965.371366203704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45965.371366203704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45965.371366203704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45965.371366203704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45965.371366203704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45965.371366203704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45965.371366203704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45965.371366203704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45965.371366203704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45965.371366203704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45965.371366203704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45965.371366203704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45965.371366203704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45965.371366203704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45965.371366203704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45965.371366203704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45965.371366203704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45965.371366203704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45965.371366203704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45965.371366203704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45965.371366203704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45965.371366203704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45965.371366203704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45965.371366203704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45965.371366203704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45965.371366203704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45965.371366203704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45965.371366203704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45965.371366203704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45965.371366203704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45965.371366203704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45965.371366203704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45965.371366203704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45965.371366203704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45965.371366203704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45965.371366203704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45965.371366203704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45965.371366203704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45965.371366203704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45965.371366203704</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45965.371366203704</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45965.371366203704</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261.89064861110819</v>
      </c>
      <c r="H2" s="98">
        <v>45703.474768518521</v>
      </c>
      <c r="I2" s="98" t="str">
        <f>IFERROR(VLOOKUP(D2,DB!A:F,6,0),"")</f>
        <v>SCECO</v>
      </c>
      <c r="J2" s="98" t="str">
        <f>IFERROR(VLOOKUP(D2,DB!A:G,7,0),"")</f>
        <v>Dead</v>
      </c>
      <c r="K2" s="100" t="s">
        <v>39109</v>
      </c>
      <c r="L2" s="93" t="str">
        <f>IFERROR(VLOOKUP(D2,DB!A:I,9,0),"")</f>
        <v>Latis</v>
      </c>
    </row>
    <row r="3" spans="1:16" ht="15" customHeight="1">
      <c r="A3" s="118" t="s">
        <v>39110</v>
      </c>
      <c r="B3" s="118" t="str">
        <f>IFERROR(VLOOKUP(D3,DB!A:K,11,0),"")</f>
        <v>R4</v>
      </c>
      <c r="C3" s="119">
        <v>2</v>
      </c>
      <c r="D3" s="120" t="s">
        <v>36418</v>
      </c>
      <c r="E3" s="97" t="s">
        <v>39021</v>
      </c>
      <c r="F3" s="122">
        <v>45965.201967592591</v>
      </c>
      <c r="G3" s="123">
        <f ca="1">IFERROR(NOW()-F3,"")</f>
        <v>0.16939861111313803</v>
      </c>
      <c r="H3" s="122">
        <v>45965.159062500003</v>
      </c>
      <c r="I3" s="118" t="str">
        <f>IFERROR(VLOOKUP(D3,DB!A:F,6,0),"")</f>
        <v>Generator-SG</v>
      </c>
      <c r="J3" s="118" t="str">
        <f>IFERROR(VLOOKUP(D3,DB!A:G,7,0),"")</f>
        <v>No BB Shifted</v>
      </c>
      <c r="K3" s="124" t="s">
        <v>39111</v>
      </c>
      <c r="L3" s="120" t="str">
        <f>IFERROR(VLOOKUP(D3,DB!A:I,9,0),"")</f>
        <v>Latis</v>
      </c>
    </row>
    <row r="4" spans="1:16" ht="15" customHeight="1">
      <c r="A4" s="118"/>
      <c r="B4" s="118" t="str">
        <f>IFERROR(VLOOKUP(#REF!,DB!A:K,11,0),"")</f>
        <v/>
      </c>
      <c r="C4" s="119"/>
      <c r="D4" s="120"/>
      <c r="E4" s="97"/>
      <c r="F4" s="122"/>
      <c r="G4" s="123">
        <f ca="1">IFERROR(NOW()-F4,"")</f>
        <v>45965.371366203704</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45965.371366203704</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45965.371366203704</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121"/>
      <c r="F7" s="122"/>
      <c r="G7" s="123">
        <f ca="1">IFERROR(NOW()-F7,"")</f>
        <v>45965.371366203704</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45965.371366203704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45965.371366203704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45965.371366203704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45965.371366203704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45965.371366203704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45965.371366203704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45965.371366203704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45965.371366203704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45965.371366203704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45965.371366203704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45965.371366203704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45965.371366203704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45965.371366203704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45965.371366203704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45965.371366203704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45965.371366203704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45965.371366203704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45965.371366203704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45965.371366203704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45965.371366203704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45965.371366203704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45965.371366203704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45965.371366203704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45965.371366203704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45965.371366203704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45965.371366203704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45965.371366203704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45965.371366203704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45965.371366203704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45965.371366203704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45965.371366203704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45965.371366203704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45965.371366203704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45965.371366203704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45965.371366203704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45965.371366203704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45965.371366203704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45965.371366203704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45965.371366203704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45965.371366203704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45965.371366203704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45965.371366203704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45965.371366203704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45965.371366203704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45965.371366203704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45965.371366203704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45965.371366203704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45965.371366203704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45965.371366203704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45965.371366203704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45965.371366203704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45965.371366203704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45965.371366203704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45965.371366203704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45965.371366203704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45965.371366203704</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45965.371366203704</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45965.371366203704</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45965.371366203704</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45965.371366203704</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45965.371366203704</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45965.371366203704</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45965.371366203704</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45965.371366203704</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45965.371366203704</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45965.371366203704</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45965.371366203704</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45965.371366203704</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45965.371366203704</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45965.371366203704</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1" sqref="D11"/>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73.539306018516072</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39.182488888887747</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16.710255092591979</v>
      </c>
      <c r="H4" s="152">
        <v>45948.661111111112</v>
      </c>
      <c r="I4" s="151" t="str">
        <f>IFERROR(VLOOKUP(D4,DB!A:F,6,0),"")</f>
        <v>SCECO</v>
      </c>
      <c r="J4" s="151" t="str">
        <f>IFERROR(VLOOKUP(D4,DB!A:G,7,0),"")</f>
        <v>Dead</v>
      </c>
      <c r="K4" s="151" t="s">
        <v>39117</v>
      </c>
      <c r="L4" s="151" t="str">
        <f>IFERROR(VLOOKUP(D4,DB!A:I,9,0),"")</f>
        <v>Latis</v>
      </c>
    </row>
    <row r="5" spans="1:13" ht="15">
      <c r="A5" s="151"/>
      <c r="B5" s="151" t="str">
        <f>IFERROR(VLOOKUP(D5,DB!A:K,11,0),"")</f>
        <v/>
      </c>
      <c r="C5" s="151"/>
      <c r="D5" s="151"/>
      <c r="E5" s="151"/>
      <c r="F5" s="152"/>
      <c r="G5" s="153">
        <f ca="1">IFERROR(NOW()-F5,"")</f>
        <v>45965.371366203704</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45965.371366203704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45965.371366203704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45965.371366203704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45965.371366203704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45965.371366203704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45965.371366203704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45965.371366203704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45965.371366203704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45965.371366203704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45965.371366203704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45965.371366203704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45965.371366203704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45965.371366203704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45965.371366203704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45965.371366203704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45965.371366203704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45965.371366203704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45965.371366203704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45965.371366203704</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45965.371366203704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45965.371366203704</v>
      </c>
      <c r="H26" s="152"/>
      <c r="I26" s="151" t="str">
        <f>IFERROR(VLOOKUP(D26,DB!A:F,6,0),"")</f>
        <v/>
      </c>
      <c r="J26" s="151" t="str">
        <f>IFERROR(VLOOKUP(D26,DB!A:G,7,0),"")</f>
        <v/>
      </c>
      <c r="K26" s="151"/>
      <c r="L26" s="151" t="str">
        <f>IFERROR(VLOOKUP(D26,DB!A:I,9,0),"")</f>
        <v/>
      </c>
    </row>
    <row r="27" spans="1:12" ht="15">
      <c r="A27" s="157"/>
      <c r="B27" s="157" t="str">
        <f>IFERROR(VLOOKUP(D27,DB!A:K,11,0),"")</f>
        <v/>
      </c>
      <c r="C27" s="157"/>
      <c r="D27" s="157"/>
      <c r="E27" s="157"/>
      <c r="F27" s="158"/>
      <c r="G27" s="159">
        <f ca="1">IFERROR(NOW()-F27,"")</f>
        <v>45965.371366203704</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45965.371366203704</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45965.371366203704</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45965.371366203704</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45965.371366203704</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45965.371366203704</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45965.371366203704</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45965.371366203704</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45965.371366203704</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45965.371366203704</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45965.371366203704</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45965.371366203704</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45965.371366203704</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45965.371366203704</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45965.371366203704</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45965.371366203704</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45965.371366203704</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45965.371366203704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45965.371366203704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45965.371366203704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45965.371366203704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45965.371366203704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45965.371366203704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45965.371366203704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45965.371366203704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45965.371366203704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45965.371366203704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45965.371366203704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45965.371366203704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45965.371366203704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45965.371366203704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45965.371366203704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45965.371366203704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45965.371366203704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45965.371366203704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45965.371366203704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45965.371366203704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45965.371366203704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45965.371366203704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45965.371366203704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45965.371366203704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45965.371366203704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45965.371366203704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45965.371366203704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45965.371366203704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45965.371366203704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45965.371366203704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45965.371366203704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45965.371366203704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45965.371366203704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45965.371366203704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45965.371366203704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45965.371366203704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45965.371366203704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45965.371366203704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45965.371366203704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45965.371366203704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45965.371366203704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45965.371366203704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45965.371366203704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45965.371366203704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45965.371366203704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45965.371366203704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45965.371366203704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45965.371366203704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45965.371366203704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45965.371366203704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45965.371366203704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45965.371366203704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45965.371366203704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45965.371366203704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45965.371366203704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45965.371366203704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45965.371366203704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45965.371366203704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45965.371366203704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45965.371366203704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45965.371366203704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45965.371366203704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45965.371366203704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45965.371366203704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45965.371366203704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45965.371366203704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45965.371366203704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45965.371366203704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45965.371366203704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45965.371366203704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45965.371366203704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45965.371366203704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45965.371366203704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45965.371366203704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45965.371366203704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45965.371366203704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45965.371366203704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45965.371366203704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45965.371366203704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45965.371366203704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45965.371366203704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45965.371366203704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45965.371366203704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45965.371366203704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45965.371366203704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45965.371366203704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45965.371366203704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45965.371366203704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45965.371366203704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45965.371366203704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45965.371366203704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45965.371366203704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45965.371366203704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45965.371366203704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45965.371366203704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45965.371366203704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45965.371366203704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45965.371366203704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45965.371366203704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45965.371366203704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45965.371366203704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45965.371366203704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45965.371366203704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45965.371366203704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45965.371366203704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45965.371366203704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45965.371366203704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45965.371366203704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45965.371366203704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45965.371366203704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45965.371366203704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45965.371366203704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45965.371366203704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45965.371366203704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45965.371366203704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45965.371366203704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45965.371366203704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45965.371366203704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45965.371366203704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45965.371366203704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45965.371366203704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45965.371366203704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45965.371366203704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45965.371366203704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45965.371366203704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45965.371366203704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45965.371366203704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45965.371366203704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45965.371366203704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45965.371366203704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45965.371366203704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45965.371366203704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45965.371366203704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45965.371366203704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45965.371366203704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45965.371366203704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45965.371366203704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45965.371366203704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45965.371366203704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45965.371366203704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45965.371366203704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45965.371366203704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45965.371366203704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45965.371366203704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45965.371366203704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45965.371366203704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45965.371366203704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45965.371366203704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45965.371366203704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45965.371366203704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45965.371366203704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45965.371366203704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45965.371366203704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45965.371366203704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45965.371366203704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45965.371366203704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45965.371366203704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45965.371366203704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45965.371366203704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45965.371366203704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45965.371366203704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45965.371366203704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45965.371366203704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45965.371366203704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45965.371366203704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45965.371366203704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45965.371366203704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45965.371366203704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45965.371366203704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45965.371366203704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45965.371366203704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45965.371366203704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45965.371366203704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45965.371366203704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45965.371366203704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45965.371366203704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45965.371366203704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45965.371366203704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45965.371366203704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45965.371366203704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45965.371366203704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45965.371366203704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45965.371366203704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45965.371366203704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45965.371366203704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45965.371366203704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45965.371366203704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45965.371366203704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45965.371366203704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45965.371366203704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45965.371366203704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45965.371366203704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45965.371366203704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45965.371366203704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45965.371366203704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45965.371366203704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45965.371366203704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45965.371366203704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45965.371366203704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45965.371366203704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45965.371366203704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45965.371366203704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45965.371366203704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45965.371366203704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45965.371366203704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45965.371366203704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45965.371366203704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45965.371366203704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45965.371366203704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45965.371366203704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45965.371366203704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45965.371366203704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45965.371366203704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45965.371366203704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45965.371366203704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45965.371366203704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45965.371366203704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45965.371366203704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45965.371366203704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45965.371366203704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45965.371366203704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45965.371366203704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45965.371366203704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45965.371366203704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45965.371366203704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45965.371366203704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45965.371366203704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45965.371366203704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45965.371366203704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45965.371366203704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45965.371366203704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45965.371366203704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45965.371366203704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45965.371366203704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45965.371366203704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45965.371366203704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45965.371366203704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45965.371366203704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45965.371366203704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45965.371366203704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45965.371366203704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45965.371366203704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45965.371366203704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45965.371366203704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45965.371366203704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45965.371366203704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45965.371366203704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45965.371366203704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45965.371366203704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45965.371366203704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45965.371366203704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45965.371366203704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45965.371366203704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45965.371366203704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45965.371366203704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45965.371366203704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45965.371366203704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45965.371366203704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45965.371366203704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45965.371366203704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45965.371366203704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45965.371366203704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45965.371366203704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45965.371366203704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45965.371366203704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45965.371366203704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45965.371366203704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45965.371366203704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45965.371366203704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45965.371366203704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45965.371366203704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45965.371366203704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45965.371366203704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45965.371366203704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45965.371366203704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45965.371366203704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45965.371366203704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45965.371366203704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45965.371366203704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45965.371366203704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45965.371366203704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45965.371366203704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45965.371366203704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45965.371366203704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45965.371366203704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45965.371366203704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45965.371366203704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45965.371366203704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45965.371366203704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45965.371366203704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45965.371366203704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45965.371366203704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45965.371366203704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45965.371366203704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45965.371366203704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45965.371366203704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45965.371366203704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45965.371366203704</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45965.371366203704</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45965.371366203704</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45965.371366203704</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45965.371366203704</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45965.371366203704</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45965.371366203704</v>
      </c>
      <c r="H347" s="158"/>
      <c r="I347" s="157" t="str">
        <f>IFERROR(VLOOKUP(D347,DB!A:F,6,0),"")</f>
        <v/>
      </c>
      <c r="J347" s="157" t="str">
        <f>IFERROR(VLOOKUP(D347,DB!A:G,7,0),"")</f>
        <v/>
      </c>
      <c r="K347" s="157"/>
      <c r="L347" s="157" t="str">
        <f>IFERROR(VLOOKUP(D347,DB!A:I,9,0),"")</f>
        <v/>
      </c>
    </row>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7" ht="15"/>
    <row r="458" ht="15"/>
    <row r="460" ht="15"/>
    <row r="461" ht="15"/>
    <row r="462" ht="15"/>
    <row r="463" ht="15"/>
    <row r="465" ht="15"/>
    <row r="466" ht="15"/>
    <row r="473" ht="15"/>
    <row r="474" ht="15"/>
    <row r="475" ht="15"/>
    <row r="476" ht="15"/>
    <row r="477" ht="15"/>
    <row r="478" ht="15"/>
    <row r="481" ht="15"/>
    <row r="482" ht="15"/>
    <row r="483" ht="15"/>
    <row r="484" ht="15"/>
    <row r="485" ht="15"/>
    <row r="486" ht="15"/>
    <row r="487" ht="15"/>
    <row r="488" ht="15"/>
    <row r="489" ht="15"/>
    <row r="490" ht="15"/>
    <row r="491" ht="15"/>
    <row r="492"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8" ht="15"/>
    <row r="549" ht="15"/>
    <row r="586" ht="15"/>
    <row r="587" ht="15"/>
    <row r="588" ht="15"/>
    <row r="589" ht="15"/>
    <row r="590" ht="15"/>
    <row r="591" ht="15"/>
    <row r="592" ht="15"/>
    <row r="593" ht="15"/>
    <row r="594" ht="15"/>
    <row r="595"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80" ht="15"/>
    <row r="681"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885" ht="15"/>
    <row r="886" ht="15"/>
    <row r="887" ht="15"/>
    <row r="888" ht="15"/>
    <row r="889" ht="15"/>
    <row r="890" ht="15"/>
    <row r="896" ht="15"/>
    <row r="897" ht="15"/>
    <row r="898" ht="15"/>
    <row r="899" ht="15"/>
    <row r="900" ht="15"/>
    <row r="901" ht="15"/>
    <row r="902"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3" ht="15"/>
    <row r="954" ht="15"/>
    <row r="960" ht="15"/>
    <row r="961" ht="15"/>
    <row r="963" ht="15"/>
    <row r="964" ht="15"/>
    <row r="965" ht="15"/>
    <row r="966" ht="15"/>
    <row r="967" ht="15"/>
    <row r="968" ht="15"/>
    <row r="969" ht="15"/>
    <row r="971" ht="15"/>
    <row r="972" ht="15"/>
    <row r="973"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2" ht="15"/>
    <row r="1043" ht="15"/>
    <row r="1044" ht="15"/>
    <row r="1045" ht="15"/>
    <row r="1046" ht="15"/>
    <row r="1047" ht="15"/>
    <row r="1048" ht="15"/>
    <row r="1049" ht="15"/>
    <row r="1050" ht="15"/>
    <row r="1051" ht="15"/>
    <row r="1052" ht="15"/>
    <row r="1053" ht="15"/>
    <row r="1054" ht="15"/>
    <row r="1055" ht="15"/>
    <row r="1057" ht="15"/>
    <row r="1058" ht="15"/>
    <row r="1059" ht="15"/>
    <row r="1060" ht="15"/>
    <row r="1061" ht="15"/>
    <row r="1062" ht="15"/>
    <row r="1063" ht="15"/>
    <row r="1064" ht="15"/>
    <row r="1065" ht="15"/>
    <row r="1066" ht="15"/>
    <row r="1067" ht="15"/>
    <row r="1068"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1" ht="15"/>
    <row r="1092" ht="15"/>
    <row r="1093" ht="15"/>
    <row r="1094" ht="15"/>
    <row r="1095" ht="15"/>
    <row r="1096" ht="15"/>
    <row r="1097" ht="15"/>
    <row r="1098" ht="15"/>
    <row r="1099" ht="15"/>
    <row r="1100" ht="15"/>
    <row r="1108" ht="15"/>
    <row r="1109" ht="15"/>
    <row r="1112" ht="15"/>
    <row r="1113" ht="15"/>
    <row r="1114" ht="15"/>
    <row r="1115" ht="15"/>
    <row r="1116" ht="15"/>
    <row r="1117" ht="15"/>
    <row r="1118" ht="15"/>
    <row r="1119" ht="15"/>
    <row r="1122" ht="15"/>
    <row r="1123" ht="15"/>
    <row r="1124" ht="15"/>
    <row r="1125" ht="15"/>
    <row r="1126" ht="15"/>
    <row r="1127" ht="15"/>
    <row r="1128" ht="15"/>
    <row r="1129" ht="15"/>
    <row r="1130" ht="15"/>
    <row r="1131" ht="15"/>
    <row r="1132" ht="15"/>
    <row r="1133" ht="15"/>
    <row r="1135" ht="15"/>
    <row r="1136" ht="15"/>
    <row r="1137" ht="15"/>
    <row r="1140" ht="15"/>
    <row r="1142" ht="15"/>
    <row r="1144" ht="15"/>
    <row r="1147" ht="15"/>
    <row r="1148" ht="15"/>
    <row r="1149" ht="15"/>
    <row r="1151" ht="15"/>
    <row r="1153" ht="15"/>
    <row r="1154" ht="15"/>
    <row r="1155" ht="15"/>
    <row r="1156" ht="15"/>
    <row r="1157" ht="15"/>
    <row r="1159" ht="15"/>
    <row r="1160" ht="15"/>
    <row r="1161" ht="15"/>
    <row r="1162" ht="15"/>
    <row r="1164" ht="15"/>
    <row r="1166" ht="15"/>
    <row r="1167" ht="15"/>
    <row r="1169" ht="15"/>
    <row r="1170" ht="15"/>
    <row r="1171" ht="15"/>
    <row r="1172" ht="15"/>
    <row r="1174" ht="15"/>
    <row r="1176" ht="15"/>
    <row r="1177" ht="15"/>
    <row r="1178" ht="15"/>
    <row r="1179" ht="15"/>
    <row r="1181" ht="15"/>
    <row r="1182" ht="15"/>
    <row r="1183" ht="15"/>
    <row r="1184" ht="15"/>
    <row r="1185" ht="15"/>
    <row r="1186" ht="15"/>
    <row r="1187" ht="15"/>
    <row r="1190" ht="15"/>
    <row r="1192" ht="15"/>
    <row r="1193" ht="15"/>
    <row r="1194" ht="15"/>
    <row r="1195" ht="15"/>
    <row r="1196" ht="15"/>
    <row r="1197" ht="15"/>
    <row r="1198" ht="15"/>
    <row r="1199" ht="15"/>
    <row r="1202" ht="15"/>
    <row r="1203" ht="15"/>
    <row r="1205" ht="15"/>
    <row r="1207" ht="15"/>
    <row r="1208" ht="15"/>
    <row r="1209" ht="15"/>
    <row r="1210" ht="15"/>
    <row r="1211" ht="15"/>
    <row r="1215" ht="15"/>
    <row r="1216" ht="15"/>
    <row r="1218" ht="15"/>
    <row r="1219" ht="15"/>
    <row r="1222" ht="15"/>
    <row r="1223" ht="15"/>
    <row r="1227" ht="15"/>
    <row r="1234" ht="15"/>
    <row r="1236" ht="15"/>
    <row r="1237" ht="15"/>
    <row r="1238" ht="15"/>
    <row r="1245" ht="15"/>
    <row r="1246" ht="15"/>
    <row r="1247" ht="15"/>
    <row r="1248" ht="15"/>
    <row r="1250" ht="15"/>
    <row r="1252" ht="15"/>
    <row r="1261" ht="15"/>
    <row r="1262" ht="15"/>
    <row r="1263" ht="15"/>
  </sheetData>
  <dataValidations count="2">
    <dataValidation allowBlank="1" showInputMessage="1" showErrorMessage="1" sqref="E1" xr:uid="{920C6338-E771-4DAE-8C89-92A9093EA4DE}"/>
    <dataValidation type="list" allowBlank="1" showInputMessage="1" showErrorMessage="1" sqref="E2:E3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
  <sheetViews>
    <sheetView tabSelected="1" workbookViewId="0">
      <selection activeCell="D4" sqre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74"/>
      <c r="E2" s="102"/>
      <c r="F2" s="171"/>
      <c r="G2" s="115">
        <f t="shared" ref="G2:G3" ca="1" si="0">IFERROR(NOW()-F2,"-")</f>
        <v>45965.37136597222</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45965.37136597222</v>
      </c>
      <c r="H3" s="171"/>
      <c r="I3" s="169" t="str">
        <f>IFERROR(VLOOKUP(D3,DB!A:F,6,0),"")</f>
        <v/>
      </c>
      <c r="J3" s="169" t="str">
        <f>IFERROR(VLOOKUP(D3,DB!A:G,7,0),"")</f>
        <v/>
      </c>
      <c r="K3" s="172"/>
      <c r="L3" s="173" t="str">
        <f>IFERROR(VLOOKUP(D3,DB!A:I,9,0),"")</f>
        <v/>
      </c>
    </row>
    <row r="4" spans="1:16383" ht="31.5" customHeight="1">
      <c r="A4" s="103"/>
      <c r="B4" s="102" t="str">
        <f>IFERROR(VLOOKUP(D4,DB!A:K,11,0),"")</f>
        <v/>
      </c>
      <c r="C4" s="104"/>
      <c r="D4" s="102"/>
      <c r="E4" s="105"/>
      <c r="F4" s="106"/>
      <c r="G4" s="76">
        <f ca="1">IFERROR(NOW()-F4,"-")</f>
        <v>45965.371366203704</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45965.371366203704</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45965.371366203704</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45965.371366203704</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45965.371366203704</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45965.371366203704</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45965.371366203704</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45965.371366203704</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45965.371366203704</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45965.371366203704</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45965.371366203704</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45965.371366203704</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45965.371366203704</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45965.371366203704</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45965.371366203704</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45965.371366203704</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45965.371366203704</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45965.371366203704</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45965.371366203704</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45965.371366203704</v>
      </c>
      <c r="H23" s="106"/>
      <c r="I23" s="102" t="str">
        <f>IFERROR(VLOOKUP(D23,DB!A:F,6,0),"")</f>
        <v/>
      </c>
      <c r="J23" s="101" t="str">
        <f>IFERROR(VLOOKUP(D23,DB!A:G,7,0),"")</f>
        <v/>
      </c>
      <c r="K23" s="107"/>
      <c r="L23" s="108" t="str">
        <f>IFERROR(VLOOKUP(D23,DB!A:I,9,0),"")</f>
        <v/>
      </c>
    </row>
  </sheetData>
  <dataValidations count="2">
    <dataValidation allowBlank="1" showInputMessage="1" showErrorMessage="1" sqref="E1" xr:uid="{380493DB-286A-4683-AF55-C78F04945A49}"/>
    <dataValidation type="list" allowBlank="1" showInputMessage="1" showErrorMessage="1" sqref="E2:E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2025-11-04T05:56:40Z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