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023" documentId="13_ncr:1_{F6CB121F-512D-4AA6-A0C1-0FB36C537598}" xr6:coauthVersionLast="47" xr6:coauthVersionMax="47" xr10:uidLastSave="{9590D70B-E95D-422E-9A93-35D9C7BADD95}"/>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5" l="1"/>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<sst xmlns="http://schemas.openxmlformats.org/spreadsheetml/2006/main" count="180303" uniqueCount="39134">
  <si>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</si>
  <si>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</si>
  <si>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</si>
  <si>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</si>
  <si>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</si>
  <si>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</si>
  <si>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</si>
  <si>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</si>
  <si>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</si>
  <si>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</si>
  <si>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</si>
  <si>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</si>
  <si>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</si>
  <si>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</si>
  <si>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</si>
  <si>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</si>
  <si>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</si>
  <si>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</si>
  <si>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</si>
  <si>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</si>
  <si>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</si>
  <si>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</si>
  <si>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</si>
  <si>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</si>
  <si>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</si>
  <si>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</si>
  <si>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</si>
  <si>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</si>
  <si>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</si>
  <si>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</si>
  <si>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</si>
  <si>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</si>
  <si>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</si>
  <si>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</si>
  <si>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</si>
  <si>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</si>
  <si>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</si>
  <si>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</si>
  <si>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</si>
  <si>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</si>
  <si>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</si>
  <si>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</si>
  <si>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</si>
  <si>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</si>
  <si>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</si>
  <si>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</si>
  <si>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</si>
  <si>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</si>
  <si>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</si>
  <si>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</si>
  <si>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</si>
  <si>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</si>
  <si>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</si>
  <si>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</si>
  <si>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</si>
  <si>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</si>
  <si>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</si>
  <si>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</si>
  <si>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</si>
  <si>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</si>
  <si>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</si>
  <si>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</si>
  <si>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</si>
  <si>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</si>
  <si>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</si>
  <si>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</si>
  <si>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</si>
  <si>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</si>
  <si>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</si>
  <si>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</si>
  <si>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</si>
  <si>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</si>
  <si>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</si>
  <si>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</si>
  <si>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</si>
  <si>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</si>
  <si>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</si>
  <si>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</si>
  <si>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</si>
  <si>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</si>
  <si>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</si>
  <si>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</si>
  <si>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</si>
  <si>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</si>
  <si>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</si>
  <si>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</si>
  <si>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</si>
  <si>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</si>
  <si>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</si>
  <si>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</si>
  <si>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</si>
  <si>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</si>
  <si>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</si>
  <si>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</si>
  <si>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</si>
  <si>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</si>
  <si>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</si>
  <si>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</si>
  <si>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</si>
  <si>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</si>
  <si>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</si>
  <si>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</si>
  <si>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</si>
  <si>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</si>
  <si>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</si>
  <si>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</si>
  <si>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</si>
  <si>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</si>
  <si>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</si>
  <si>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</si>
  <si>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</si>
  <si>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</si>
  <si>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</si>
  <si>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</si>
  <si>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</si>
  <si>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</si>
  <si>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</si>
  <si>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</si>
  <si>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</si>
  <si>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</si>
  <si>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</si>
  <si>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</si>
  <si>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</si>
  <si>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</si>
  <si>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</si>
  <si>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</si>
  <si>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</si>
  <si>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</si>
  <si>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</si>
  <si>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</si>
  <si>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</si>
  <si>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</si>
  <si>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</si>
  <si>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</si>
  <si>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</si>
  <si>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</si>
  <si>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</si>
  <si>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</si>
  <si>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</si>
  <si>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</si>
  <si>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</si>
  <si>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</si>
  <si>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</si>
  <si>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</si>
  <si>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</si>
  <si>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</si>
  <si>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</si>
  <si>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</si>
  <si>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</si>
  <si>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</si>
  <si>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</si>
  <si>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</si>
  <si>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</si>
  <si>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</si>
  <si>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</si>
  <si>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</si>
  <si>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</si>
  <si>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</si>
  <si>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</si>
  <si>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</si>
  <si>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</si>
  <si>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</si>
  <si>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</si>
  <si>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</si>
  <si>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</si>
  <si>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</si>
  <si>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</si>
  <si>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</si>
  <si>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</si>
  <si>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</si>
  <si>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</si>
  <si>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</si>
  <si>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</si>
  <si>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</si>
  <si>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</si>
  <si>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</si>
  <si>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</si>
  <si>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</si>
  <si>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</si>
  <si>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</si>
  <si>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</si>
  <si>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</si>
  <si>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</si>
  <si>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</si>
  <si>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</si>
  <si>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</si>
  <si>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</si>
  <si>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</si>
  <si>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</si>
  <si>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</si>
  <si>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</si>
  <si>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</si>
  <si>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</si>
  <si>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</si>
  <si>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</si>
  <si>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</si>
  <si>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</si>
  <si>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</si>
  <si>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</si>
  <si>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</si>
  <si>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</si>
  <si>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</si>
  <si>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</si>
  <si>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</si>
  <si>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</si>
  <si>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</si>
  <si>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</si>
  <si>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</si>
  <si>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</si>
  <si>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</si>
  <si>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</si>
  <si>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</si>
  <si>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</si>
  <si>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</si>
  <si>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</si>
  <si>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</si>
  <si>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</si>
  <si>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</si>
  <si>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</si>
  <si>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</si>
  <si>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</si>
  <si>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</si>
  <si>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</si>
  <si>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</si>
  <si>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</si>
  <si>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</si>
  <si>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</si>
  <si>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</si>
  <si>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</si>
  <si>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</si>
  <si>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</si>
  <si>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</si>
  <si>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</si>
  <si>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</si>
  <si>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</si>
  <si>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</si>
  <si>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</si>
  <si>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</si>
  <si>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</si>
  <si>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</si>
  <si>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</si>
  <si>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</si>
  <si>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</si>
  <si>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</si>
  <si>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</si>
  <si>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</si>
  <si>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</si>
  <si>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</si>
  <si>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</si>
  <si>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</si>
  <si>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</si>
  <si>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</si>
  <si>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</si>
  <si>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</si>
  <si>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</si>
  <si>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</si>
  <si>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</si>
  <si>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</si>
  <si>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</si>
  <si>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</si>
  <si>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</si>
  <si>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</si>
  <si>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</si>
  <si>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</si>
  <si>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</si>
  <si>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</si>
  <si>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</si>
  <si>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</si>
  <si>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</si>
  <si>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</si>
  <si>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</si>
  <si>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</si>
  <si>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</si>
  <si>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</si>
  <si>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</si>
  <si>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</si>
  <si>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</si>
  <si>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</si>
  <si>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</si>
  <si>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</si>
  <si>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</si>
  <si>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</si>
  <si>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</si>
  <si>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</si>
  <si>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</si>
  <si>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</si>
  <si>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</si>
  <si>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</si>
  <si>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</si>
  <si>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</si>
  <si>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</si>
  <si>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</si>
  <si>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</si>
  <si>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</si>
  <si>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</si>
  <si>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</si>
  <si>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</si>
  <si>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</si>
  <si>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</si>
  <si>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</si>
  <si>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</si>
  <si>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</si>
  <si>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</si>
  <si>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</si>
  <si>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</si>
  <si>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</si>
  <si>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</si>
  <si>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</si>
  <si>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</si>
  <si>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</si>
  <si>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</si>
  <si>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</si>
  <si>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</si>
  <si>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</si>
  <si>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</si>
  <si>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</si>
  <si>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</si>
  <si>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</si>
  <si>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</si>
  <si>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</si>
  <si>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</si>
  <si>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</si>
  <si>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</si>
  <si>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</si>
  <si>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</si>
  <si>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</si>
  <si>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</si>
  <si>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</si>
  <si>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</si>
  <si>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</si>
  <si>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</si>
  <si>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</si>
  <si>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</si>
  <si>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</si>
  <si>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</si>
  <si>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</si>
  <si>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</si>
  <si>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</si>
  <si>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</si>
  <si>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</si>
  <si>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</si>
  <si>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</si>
  <si>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</si>
  <si>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</si>
  <si>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</si>
  <si>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</si>
  <si>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</si>
  <si>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</si>
  <si>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</si>
  <si>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</si>
  <si>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</si>
  <si>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</si>
  <si>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</si>
  <si>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</si>
  <si>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</si>
  <si>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</si>
  <si>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</si>
  <si>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</si>
  <si>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</si>
  <si>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</si>
  <si>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</si>
  <si>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</si>
  <si>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</si>
  <si>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</si>
  <si>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</si>
  <si>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</si>
  <si>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</si>
  <si>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</si>
  <si>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</si>
  <si>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</si>
  <si>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</si>
  <si>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</si>
  <si>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</si>
  <si>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</si>
  <si>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</si>
  <si>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</si>
  <si>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</si>
  <si>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</si>
  <si>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</si>
  <si>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</si>
  <si>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</si>
  <si>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</si>
  <si>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</si>
  <si>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</si>
  <si>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</si>
  <si>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</si>
  <si>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</si>
  <si>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</si>
  <si>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</si>
  <si>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</si>
  <si>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</si>
  <si>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</si>
  <si>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</si>
  <si>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</si>
  <si>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</si>
  <si>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</si>
  <si>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</si>
  <si>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</si>
  <si>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</si>
  <si>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</si>
  <si>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</si>
  <si>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</si>
  <si>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</si>
  <si>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</si>
  <si>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</si>
  <si>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</si>
  <si>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</si>
  <si>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</si>
  <si>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</si>
  <si>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</si>
  <si>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</si>
  <si>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</si>
  <si>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</si>
  <si>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</si>
  <si>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</si>
  <si>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</si>
  <si>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</si>
  <si>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</si>
  <si>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</si>
  <si>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</si>
  <si>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</si>
  <si>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</si>
  <si>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</si>
  <si>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</si>
  <si>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</si>
  <si>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</si>
  <si>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</si>
  <si>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</si>
  <si>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</si>
  <si>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</si>
  <si>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</si>
  <si>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</si>
  <si>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</si>
  <si>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</si>
  <si>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</si>
  <si>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</si>
  <si>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</si>
  <si>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</si>
  <si>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</si>
  <si>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</si>
  <si>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</si>
  <si>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</si>
  <si>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</si>
  <si>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</si>
  <si>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</si>
  <si>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</si>
  <si>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</si>
  <si>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</si>
  <si>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</si>
  <si>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</si>
  <si>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</si>
  <si>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</si>
  <si>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</si>
  <si>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</si>
  <si>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</si>
  <si>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</si>
  <si>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</si>
  <si>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</si>
  <si>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</si>
  <si>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</si>
  <si>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</si>
  <si>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</si>
  <si>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</si>
  <si>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</si>
  <si>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</si>
  <si>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</si>
  <si>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</si>
  <si>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</si>
  <si>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</si>
  <si>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</si>
  <si>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</si>
  <si>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</si>
  <si>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</si>
  <si>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</si>
  <si>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</si>
  <si>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</si>
  <si>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</si>
  <si>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</si>
  <si>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</si>
  <si>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</si>
  <si>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</si>
  <si>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</si>
  <si>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</si>
  <si>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</si>
  <si>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</si>
  <si>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</si>
  <si>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</si>
  <si>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</si>
  <si>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</si>
  <si>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</si>
  <si>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</si>
  <si>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</si>
  <si>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</si>
  <si>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</si>
  <si>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</si>
  <si>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</si>
  <si>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</si>
  <si>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</si>
  <si>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</si>
  <si>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</si>
  <si>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</si>
  <si>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</si>
  <si>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</si>
  <si>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</si>
  <si>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</si>
  <si>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</si>
  <si>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</si>
  <si>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</si>
  <si>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</si>
  <si>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</si>
  <si>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</si>
  <si>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</si>
  <si>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</si>
  <si>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</si>
  <si>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</si>
  <si>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</si>
  <si>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</si>
  <si>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</si>
  <si>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</si>
  <si>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</si>
  <si>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</si>
  <si>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</si>
  <si>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</si>
  <si>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</si>
  <si>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</si>
  <si>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</si>
  <si>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</si>
  <si>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</si>
  <si>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</si>
  <si>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</si>
  <si>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</si>
  <si>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</si>
  <si>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</si>
  <si>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</si>
  <si>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</si>
  <si>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</si>
  <si>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</si>
  <si>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</si>
  <si>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</si>
  <si>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</si>
  <si>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</si>
  <si>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</si>
  <si>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</si>
  <si>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</si>
  <si>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</si>
  <si>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</si>
  <si>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</si>
  <si>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</si>
  <si>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</si>
  <si>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</si>
  <si>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</si>
  <si>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</si>
  <si>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</si>
  <si>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</si>
  <si>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</si>
  <si>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</si>
  <si>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</si>
  <si>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</si>
  <si>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</si>
  <si>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</si>
  <si>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</si>
  <si>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</si>
  <si>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</si>
  <si>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</si>
  <si>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</si>
  <si>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</si>
  <si>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</si>
  <si>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</si>
  <si>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</si>
  <si>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</si>
  <si>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</si>
  <si>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</si>
  <si>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</si>
  <si>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</si>
  <si>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</si>
  <si>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</si>
  <si>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</si>
  <si>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</si>
  <si>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</si>
  <si>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</si>
  <si>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</si>
  <si>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</si>
  <si>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</si>
  <si>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</si>
  <si>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</si>
  <si>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</si>
  <si>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</si>
  <si>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</si>
  <si>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</si>
  <si>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</si>
  <si>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</si>
  <si>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</si>
  <si>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</si>
  <si>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</si>
  <si>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</si>
  <si>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</si>
  <si>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</si>
  <si>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</si>
  <si>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</si>
  <si>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</si>
  <si>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</si>
  <si>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</si>
  <si>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</si>
  <si>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</si>
  <si>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</si>
  <si>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</si>
  <si>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</si>
  <si>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</si>
  <si>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</si>
  <si>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</si>
  <si>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</si>
  <si>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</si>
  <si>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</si>
  <si>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</si>
  <si>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</si>
  <si>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</si>
  <si>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</si>
  <si>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</si>
  <si>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</si>
  <si>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</si>
  <si>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</si>
  <si>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</si>
  <si>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</si>
  <si>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</si>
  <si>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</si>
  <si>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</si>
  <si>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</si>
  <si>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</si>
  <si>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</si>
  <si>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</si>
  <si>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</si>
  <si>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</si>
  <si>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</si>
  <si>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</si>
  <si>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</si>
  <si>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</si>
  <si>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</si>
  <si>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</si>
  <si>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</si>
  <si>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</si>
  <si>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</si>
  <si>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</si>
  <si>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</si>
  <si>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</si>
  <si>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</si>
  <si>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</si>
  <si>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</si>
  <si>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</si>
  <si>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</si>
  <si>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</si>
  <si>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</si>
  <si>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</si>
  <si>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</si>
  <si>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</si>
  <si>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</si>
  <si>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</si>
  <si>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</si>
  <si>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</si>
  <si>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</si>
  <si>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</si>
  <si>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</si>
  <si>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</si>
  <si>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</si>
  <si>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</si>
  <si>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</si>
  <si>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</si>
  <si>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</si>
  <si>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</si>
  <si>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</si>
  <si>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</si>
  <si>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</si>
  <si>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</si>
  <si>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</si>
  <si>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</si>
  <si>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</si>
  <si>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</si>
  <si>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</si>
  <si>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</si>
  <si>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</si>
  <si>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</si>
  <si>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</si>
  <si>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</si>
  <si>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</si>
  <si>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</si>
  <si>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</si>
  <si>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</si>
  <si>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</si>
  <si>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</si>
  <si>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</si>
  <si>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</si>
  <si>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</si>
  <si>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</si>
  <si>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</si>
  <si>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</si>
  <si>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</si>
  <si>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</si>
  <si>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</si>
  <si>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</si>
  <si>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</si>
  <si>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</si>
  <si>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</si>
  <si>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</si>
  <si>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</si>
  <si>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</si>
  <si>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</si>
  <si>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</si>
  <si>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</si>
  <si>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</si>
  <si>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</si>
  <si>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</si>
  <si>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</si>
  <si>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</si>
  <si>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</si>
  <si>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</si>
  <si>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</si>
  <si>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</si>
  <si>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</si>
  <si>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</si>
  <si>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</si>
  <si>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</si>
  <si>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</si>
  <si>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</si>
  <si>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</si>
  <si>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</si>
  <si>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</si>
  <si>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</si>
  <si>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</si>
  <si>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</si>
  <si>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</si>
  <si>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</si>
  <si>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</si>
  <si>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</si>
  <si>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</si>
  <si>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</si>
  <si>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</si>
  <si>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</si>
  <si>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</si>
  <si>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</si>
  <si>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</si>
  <si>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</si>
  <si>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</si>
  <si>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</si>
  <si>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</si>
  <si>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</si>
  <si>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</si>
  <si>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</si>
  <si>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</si>
  <si>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</si>
  <si>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</si>
  <si>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</si>
  <si>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</si>
  <si>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</si>
  <si>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</si>
  <si>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</si>
  <si>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</si>
  <si>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</si>
  <si>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</si>
  <si>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</si>
  <si>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</si>
  <si>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</si>
  <si>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</si>
  <si>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</si>
  <si>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</si>
  <si>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</si>
  <si>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</si>
  <si>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</si>
  <si>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</si>
  <si>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</si>
  <si>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</si>
  <si>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</si>
  <si>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</si>
  <si>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</si>
  <si>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</si>
  <si>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</si>
  <si>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</si>
  <si>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</si>
  <si>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</si>
  <si>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</si>
  <si>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</si>
  <si>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</si>
  <si>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</si>
  <si>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</si>
  <si>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</si>
  <si>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</si>
  <si>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</si>
  <si>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</si>
  <si>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</si>
  <si>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</si>
  <si>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</si>
  <si>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</si>
  <si>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</si>
  <si>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</si>
  <si>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</si>
  <si>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</si>
  <si>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</si>
  <si>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</si>
  <si>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</si>
  <si>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</si>
  <si>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</si>
  <si>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</si>
  <si>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</si>
  <si>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</si>
  <si>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</si>
  <si>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</si>
  <si>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</si>
  <si>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</si>
  <si>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</si>
  <si>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</si>
  <si>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</si>
  <si>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</si>
  <si>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</si>
  <si>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</si>
  <si>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</si>
  <si>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</si>
  <si>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</si>
  <si>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</si>
  <si>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</si>
  <si>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</si>
  <si>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</si>
  <si>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</si>
  <si>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</si>
  <si>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</si>
  <si>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</si>
  <si>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</si>
  <si>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</si>
  <si>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</si>
  <si>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</si>
  <si>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</si>
  <si>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</si>
  <si>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</si>
  <si>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</si>
  <si>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</si>
  <si>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</si>
  <si>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</si>
  <si>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</si>
  <si>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</si>
  <si>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</si>
  <si>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</si>
  <si>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</si>
  <si>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</si>
  <si>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</si>
  <si>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</si>
  <si>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</si>
  <si>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</si>
  <si>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</si>
  <si>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</si>
  <si>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</si>
  <si>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</si>
  <si>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</si>
  <si>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</si>
  <si>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</si>
  <si>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</si>
  <si>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</si>
  <si>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</si>
  <si>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</si>
  <si>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</si>
  <si>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</si>
  <si>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</si>
  <si>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</si>
  <si>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</si>
  <si>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</si>
  <si>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</si>
  <si>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</si>
  <si>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</si>
  <si>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</si>
  <si>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</si>
  <si>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</si>
  <si>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</si>
  <si>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</si>
  <si>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</si>
  <si>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</si>
  <si>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</si>
  <si>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</si>
  <si>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</si>
  <si>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</si>
  <si>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</si>
  <si>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</si>
  <si>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</si>
  <si>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</si>
  <si>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</si>
  <si>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</si>
  <si>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</si>
  <si>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</si>
  <si>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</si>
  <si>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</si>
  <si>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</si>
  <si>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</si>
  <si>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</si>
  <si>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</si>
  <si>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</si>
  <si>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</si>
  <si>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</si>
  <si>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</si>
  <si>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</si>
  <si>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</si>
  <si>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</si>
  <si>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</si>
  <si>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</si>
  <si>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</si>
  <si>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</si>
  <si>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</si>
  <si>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</si>
  <si>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</si>
  <si>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</si>
  <si>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</si>
  <si>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</si>
  <si>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</si>
  <si>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</si>
  <si>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</si>
  <si>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</si>
  <si>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</si>
  <si>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</si>
  <si>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</si>
  <si>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</si>
  <si>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</si>
  <si>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</si>
  <si>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</si>
  <si>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</si>
  <si>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</si>
  <si>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</si>
  <si>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</si>
  <si>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</si>
  <si>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</si>
  <si>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</si>
  <si>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</si>
  <si>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</si>
  <si>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</si>
  <si>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</si>
  <si>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</si>
  <si>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</si>
  <si>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</si>
  <si>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</si>
  <si>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</si>
  <si>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</si>
  <si>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</si>
  <si>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</si>
  <si>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</si>
  <si>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</si>
  <si>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</si>
  <si>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</si>
  <si>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</si>
  <si>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</si>
  <si>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</si>
  <si>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</si>
  <si>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</si>
  <si>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</si>
  <si>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</si>
  <si>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</si>
  <si>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</si>
  <si>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</si>
  <si>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</si>
  <si>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</si>
  <si>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</si>
  <si>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</si>
  <si>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</si>
  <si>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</si>
  <si>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</si>
  <si>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</si>
  <si>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</si>
  <si>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</si>
  <si>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</si>
  <si>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</si>
  <si>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</si>
  <si>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</si>
  <si>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</si>
  <si>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</si>
  <si>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</si>
  <si>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</si>
  <si>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</si>
  <si>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</si>
  <si>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</si>
  <si>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</si>
  <si>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</si>
  <si>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</si>
  <si>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</si>
  <si>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</si>
  <si>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</si>
  <si>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</si>
  <si>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</si>
  <si>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</si>
  <si>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</si>
  <si>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</si>
  <si>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</si>
  <si>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</si>
  <si>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</si>
  <si>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</si>
  <si>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</si>
  <si>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</si>
  <si>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</si>
  <si>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</si>
  <si>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</si>
  <si>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</si>
  <si>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</si>
  <si>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</si>
  <si>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</si>
  <si>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</si>
  <si>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</si>
  <si>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</si>
  <si>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</si>
  <si>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</si>
  <si>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</si>
  <si>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</si>
  <si>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</si>
  <si>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</si>
  <si>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</si>
  <si>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</si>
  <si>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</si>
  <si>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</si>
  <si>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</si>
  <si>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</si>
  <si>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</si>
  <si>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</si>
  <si>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</si>
  <si>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</si>
  <si>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</si>
  <si>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</si>
  <si>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</si>
  <si>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</si>
  <si>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</si>
  <si>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</si>
  <si>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</si>
  <si>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</si>
  <si>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</si>
  <si>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</si>
  <si>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</si>
  <si>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</si>
  <si>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</si>
  <si>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</si>
  <si>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</si>
  <si>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</si>
  <si>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</si>
  <si>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</si>
  <si>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</si>
  <si>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</si>
  <si>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</si>
  <si>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</si>
  <si>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</si>
  <si>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</si>
  <si>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</si>
  <si>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</si>
  <si>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</si>
  <si>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</si>
  <si>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</si>
  <si>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</si>
  <si>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</si>
  <si>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</si>
  <si>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</si>
  <si>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</si>
  <si>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</si>
  <si>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</si>
  <si>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</si>
  <si>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</si>
  <si>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</si>
  <si>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</si>
  <si>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</si>
  <si>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</si>
  <si>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</si>
  <si>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</si>
  <si>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</si>
  <si>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</si>
  <si>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</si>
  <si>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</si>
  <si>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</si>
  <si>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</si>
  <si>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</si>
  <si>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</si>
  <si>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</si>
  <si>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</si>
  <si>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</si>
  <si>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</si>
  <si>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</si>
  <si>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</si>
  <si>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</si>
  <si>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</si>
  <si>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</si>
  <si>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</si>
  <si>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</si>
  <si>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</si>
  <si>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</si>
  <si>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</si>
  <si>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</si>
  <si>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</si>
  <si>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</si>
  <si>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</si>
  <si>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</si>
  <si>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</si>
  <si>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</si>
  <si>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</si>
  <si>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</si>
  <si>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</si>
  <si>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</si>
  <si>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</si>
  <si>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</si>
  <si>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</si>
  <si>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</si>
  <si>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</si>
  <si>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</si>
  <si>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</si>
  <si>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</si>
  <si>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</si>
  <si>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</si>
  <si>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</si>
  <si>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</si>
  <si>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</si>
  <si>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</si>
  <si>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</si>
  <si>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</si>
  <si>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</si>
  <si>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</si>
  <si>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</si>
  <si>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</si>
  <si>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</si>
  <si>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</si>
  <si>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</si>
  <si>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</si>
  <si>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</si>
  <si>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</si>
  <si>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</si>
  <si>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</si>
  <si>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</si>
  <si>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</si>
  <si>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</si>
  <si>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</si>
  <si>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</si>
  <si>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</si>
  <si>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</si>
  <si>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</si>
  <si>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</si>
  <si>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</si>
  <si>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</si>
  <si>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</si>
  <si>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</si>
  <si>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</si>
  <si>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</si>
  <si>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</si>
  <si>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</si>
  <si>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</si>
  <si>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</si>
  <si>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</si>
  <si>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</si>
  <si>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</si>
  <si>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</si>
  <si>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</si>
  <si>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</si>
  <si>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</si>
  <si>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</si>
  <si>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</si>
  <si>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</si>
  <si>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</si>
  <si>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</si>
  <si>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</si>
  <si>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</si>
  <si>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</si>
  <si>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</si>
  <si>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</si>
  <si>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</si>
  <si>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</si>
  <si>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</si>
  <si>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</si>
  <si>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</si>
  <si>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</si>
  <si>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</si>
  <si>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</si>
  <si>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</si>
  <si>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</si>
  <si>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</si>
  <si>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</si>
  <si>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</si>
  <si>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</si>
  <si>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</si>
  <si>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</si>
  <si>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</si>
  <si>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</si>
  <si>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</si>
  <si>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</si>
  <si>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</si>
  <si>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</si>
  <si>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</si>
  <si>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</si>
  <si>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</si>
  <si>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</si>
  <si>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</si>
  <si>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</si>
  <si>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</si>
  <si>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</si>
  <si>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</si>
  <si>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</si>
  <si>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</si>
  <si>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</si>
  <si>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</si>
  <si>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</si>
  <si>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</si>
  <si>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</si>
  <si>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</si>
  <si>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</si>
  <si>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</si>
  <si>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</si>
  <si>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</si>
  <si>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</si>
  <si>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</si>
  <si>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</si>
  <si>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</si>
  <si>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</si>
  <si>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</si>
  <si>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</si>
  <si>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</si>
  <si>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</si>
  <si>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</si>
  <si>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</si>
  <si>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</si>
  <si>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</si>
  <si>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</si>
  <si>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</si>
  <si>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</si>
  <si>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</si>
  <si>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</si>
  <si>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</si>
  <si>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</si>
  <si>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</si>
  <si>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</si>
  <si>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</si>
  <si>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</si>
  <si>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</si>
  <si>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</si>
  <si>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</si>
  <si>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</si>
  <si>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</si>
  <si>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</si>
  <si>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</si>
  <si>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</si>
  <si>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</si>
  <si>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</si>
  <si>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</si>
  <si>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</si>
  <si>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</si>
  <si>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</si>
  <si>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</si>
  <si>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</si>
  <si>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</si>
  <si>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</si>
  <si>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</si>
  <si>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</si>
  <si>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</si>
  <si>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</si>
  <si>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</si>
  <si>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</si>
  <si>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</si>
  <si>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</si>
  <si>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</si>
  <si>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</si>
  <si>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</si>
  <si>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</si>
  <si>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</si>
  <si>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</si>
  <si>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</si>
  <si>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</si>
  <si>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</si>
  <si>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</si>
  <si>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</si>
  <si>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</si>
  <si>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</si>
  <si>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</si>
  <si>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</si>
  <si>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</si>
  <si>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</si>
  <si>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</si>
  <si>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</si>
  <si>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</si>
  <si>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</si>
  <si>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</si>
  <si>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</si>
  <si>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</si>
  <si>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</si>
  <si>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</si>
  <si>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</si>
  <si>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</si>
  <si>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</si>
  <si>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</si>
  <si>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</si>
  <si>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</si>
  <si>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</si>
  <si>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</si>
  <si>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</si>
  <si>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</si>
  <si>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</si>
  <si>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</si>
  <si>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</si>
  <si>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</si>
  <si>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</si>
  <si>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</si>
  <si>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</si>
  <si>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</si>
  <si>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</si>
  <si>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</si>
  <si>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</si>
  <si>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</si>
  <si>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</si>
  <si>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</si>
  <si>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</si>
  <si>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</si>
  <si>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</si>
  <si>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</si>
  <si>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</si>
  <si>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</si>
  <si>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</si>
  <si>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</si>
  <si>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</si>
  <si>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</si>
  <si>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</si>
  <si>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</si>
  <si>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</si>
  <si>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</si>
  <si>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</si>
  <si>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</si>
  <si>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</si>
  <si>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</si>
  <si>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</si>
  <si>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</si>
  <si>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</si>
  <si>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</si>
  <si>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</si>
  <si>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</si>
  <si>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</si>
  <si>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</si>
  <si>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</si>
  <si>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</si>
  <si>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</si>
  <si>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</si>
  <si>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</si>
  <si>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</si>
  <si>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</si>
  <si>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</si>
  <si>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</si>
  <si>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</si>
  <si>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</si>
  <si>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</si>
  <si>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</si>
  <si>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</si>
  <si>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</si>
  <si>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</si>
  <si>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</si>
  <si>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</si>
  <si>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</si>
  <si>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</si>
  <si>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</si>
  <si>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</si>
  <si>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</si>
  <si>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</si>
  <si>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</si>
  <si>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</si>
  <si>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</si>
  <si>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</si>
  <si>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</si>
  <si>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</si>
  <si>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</si>
  <si>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</si>
  <si>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</si>
  <si>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</si>
  <si>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</si>
  <si>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</si>
  <si>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</si>
  <si>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</si>
  <si>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</si>
  <si>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</si>
  <si>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</si>
  <si>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</si>
  <si>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</si>
  <si>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</si>
  <si>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</si>
  <si>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</si>
  <si>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</si>
  <si>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</si>
  <si>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</si>
  <si>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</si>
  <si>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</si>
  <si>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</si>
  <si>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</si>
  <si>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</si>
  <si>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</si>
  <si>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</si>
  <si>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</si>
  <si>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</si>
  <si>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</si>
  <si>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</si>
  <si>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</si>
  <si>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</si>
  <si>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</si>
  <si>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</si>
  <si>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</si>
  <si>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</si>
  <si>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</si>
  <si>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</si>
  <si>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</si>
  <si>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</si>
  <si>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</si>
  <si>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</si>
  <si>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</si>
  <si>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</si>
  <si>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</si>
  <si>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</si>
  <si>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</si>
  <si>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</si>
  <si>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</si>
  <si>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</si>
  <si>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</si>
  <si>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</si>
  <si>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</si>
  <si>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</si>
  <si>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</si>
  <si>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</si>
  <si>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</si>
  <si>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</si>
  <si>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</si>
  <si>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</si>
  <si>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</si>
  <si>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</si>
  <si>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</si>
  <si>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</si>
  <si>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</si>
  <si>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</si>
  <si>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</si>
  <si>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</si>
  <si>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</si>
  <si>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</si>
  <si>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</si>
  <si>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</si>
  <si>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</si>
  <si>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</si>
  <si>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</si>
  <si>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</si>
  <si>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</si>
  <si>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</si>
  <si>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</si>
  <si>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</si>
  <si>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</si>
  <si>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</si>
  <si>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</si>
  <si>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</si>
  <si>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</si>
  <si>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</si>
  <si>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</si>
  <si>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</si>
  <si>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</si>
  <si>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</si>
  <si>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</si>
  <si>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</si>
  <si>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</si>
  <si>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</si>
  <si>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</si>
  <si>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</si>
  <si>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</si>
  <si>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</si>
  <si>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</si>
  <si>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</si>
  <si>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</si>
  <si>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</si>
  <si>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</si>
  <si>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</si>
  <si>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</si>
  <si>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</si>
  <si>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</si>
  <si>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</si>
  <si>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</si>
  <si>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</si>
  <si>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</si>
  <si>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</si>
  <si>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</si>
  <si>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</si>
  <si>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</si>
  <si>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</si>
  <si>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</si>
  <si>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</si>
  <si>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</si>
  <si>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</si>
  <si>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</si>
  <si>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</si>
  <si>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</si>
  <si>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</si>
  <si>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</si>
  <si>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</si>
  <si>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</si>
  <si>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</si>
  <si>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</si>
  <si>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</si>
  <si>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</si>
  <si>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</si>
  <si>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</si>
  <si>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</si>
  <si>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</si>
  <si>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</si>
  <si>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</si>
  <si>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</si>
  <si>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</si>
  <si>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</si>
  <si>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</si>
  <si>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</si>
  <si>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</si>
  <si>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</si>
  <si>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</si>
  <si>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</si>
  <si>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</si>
  <si>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</si>
  <si>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</si>
  <si>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</si>
  <si>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</si>
  <si>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</si>
  <si>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</si>
  <si>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</si>
  <si>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</si>
  <si>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</si>
  <si>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</si>
  <si>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</si>
  <si>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</si>
  <si>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</si>
  <si>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</si>
  <si>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</si>
  <si>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</si>
  <si>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</si>
  <si>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</si>
  <si>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</si>
  <si>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</si>
  <si>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</si>
  <si>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</si>
  <si>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</si>
  <si>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</si>
  <si>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</si>
  <si>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</si>
  <si>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</si>
  <si>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</si>
  <si>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</si>
  <si>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</si>
  <si>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</si>
  <si>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</si>
  <si>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</si>
  <si>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</si>
  <si>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</si>
  <si>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</si>
  <si>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</si>
  <si>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</si>
  <si>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</si>
  <si>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</si>
  <si>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</si>
  <si>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</si>
  <si>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</si>
  <si>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</si>
  <si>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</si>
  <si>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</si>
  <si>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</si>
  <si>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</si>
  <si>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</si>
  <si>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</si>
  <si>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</si>
  <si>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</si>
  <si>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</si>
  <si>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</si>
  <si>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</si>
  <si>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</si>
  <si>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</si>
  <si>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</si>
  <si>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</si>
  <si>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</si>
  <si>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</si>
  <si>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</si>
  <si>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</si>
  <si>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</si>
  <si>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</si>
  <si>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</si>
  <si>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</si>
  <si>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</si>
  <si>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</si>
  <si>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</si>
  <si>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</si>
  <si>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</si>
  <si>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</si>
  <si>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</si>
  <si>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</si>
  <si>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</si>
  <si>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</si>
  <si>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</si>
  <si>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</si>
  <si>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</si>
  <si>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</si>
  <si>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</si>
  <si>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</si>
  <si>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</si>
  <si>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</si>
  <si>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</si>
  <si>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</si>
  <si>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</si>
  <si>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</si>
  <si>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</si>
  <si>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</si>
  <si>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</si>
  <si>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</si>
  <si>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</si>
  <si>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</si>
  <si>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</si>
  <si>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</si>
  <si>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</si>
  <si>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</si>
  <si>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</si>
  <si>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</si>
  <si>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</si>
  <si>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</si>
  <si>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</si>
  <si>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</si>
  <si>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</si>
  <si>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</si>
  <si>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</si>
  <si>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</si>
  <si>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</si>
  <si>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</si>
  <si>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</si>
  <si>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</si>
  <si>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</si>
  <si>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</si>
  <si>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</si>
  <si>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</si>
  <si>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</si>
  <si>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</si>
  <si>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</si>
  <si>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</si>
  <si>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</si>
  <si>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</si>
  <si>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</si>
  <si>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</si>
  <si>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</si>
  <si>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</si>
  <si>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</si>
  <si>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</si>
  <si>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</si>
  <si>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</si>
  <si>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</si>
  <si>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</si>
  <si>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</si>
  <si>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</si>
  <si>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</si>
  <si>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</si>
  <si>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</si>
  <si>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</si>
  <si>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</si>
  <si>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</si>
  <si>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</si>
  <si>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</si>
  <si>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</si>
  <si>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</si>
  <si>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</si>
  <si>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</si>
  <si>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</si>
  <si>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</si>
  <si>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</si>
  <si>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</si>
  <si>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</si>
  <si>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</si>
  <si>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</si>
  <si>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</si>
  <si>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</si>
  <si>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</si>
  <si>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</si>
  <si>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</si>
  <si>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</si>
  <si>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</si>
  <si>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</si>
  <si>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</si>
  <si>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</si>
  <si>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</si>
  <si>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</si>
  <si>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</si>
  <si>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</si>
  <si>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</si>
  <si>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</si>
  <si>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</si>
  <si>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</si>
  <si>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</si>
  <si>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</si>
  <si>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</si>
  <si>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</si>
  <si>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</si>
  <si>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</si>
  <si>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</si>
  <si>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</si>
  <si>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</si>
  <si>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</si>
  <si>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</si>
  <si>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</si>
  <si>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</si>
  <si>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</si>
  <si>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</si>
  <si>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</si>
  <si>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</si>
  <si>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</si>
  <si>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</si>
  <si>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</si>
  <si>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</si>
  <si>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</si>
  <si>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</si>
  <si>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</si>
  <si>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</si>
  <si>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</si>
  <si>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</si>
  <si>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</si>
  <si>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</si>
  <si>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</si>
  <si>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</si>
  <si>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</si>
  <si>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</si>
  <si>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</si>
  <si>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</si>
  <si>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</si>
  <si>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</si>
  <si>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</si>
  <si>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</si>
  <si>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</si>
  <si>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</si>
  <si>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</si>
  <si>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</si>
  <si>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</si>
  <si>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</si>
  <si>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</si>
  <si>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</si>
  <si>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</si>
  <si>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</si>
  <si>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</si>
  <si>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</si>
  <si>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</si>
  <si>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</si>
  <si>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</si>
  <si>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</si>
  <si>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</si>
  <si>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</si>
  <si>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</si>
  <si>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</si>
  <si>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</si>
  <si>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</si>
  <si>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</si>
  <si>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</si>
  <si>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</si>
  <si>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</si>
  <si>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</si>
  <si>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</si>
  <si>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</si>
  <si>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</si>
  <si>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</si>
  <si>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</si>
  <si>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</si>
  <si>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</si>
  <si>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</si>
  <si>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</si>
  <si>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</si>
  <si>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</si>
  <si>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</si>
  <si>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</si>
  <si>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</si>
  <si>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</si>
  <si>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</si>
  <si>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</si>
  <si>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</si>
  <si>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</si>
  <si>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</si>
  <si>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</si>
  <si>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</si>
  <si>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</si>
  <si>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</si>
  <si>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</si>
  <si>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</si>
  <si>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</si>
  <si>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</si>
  <si>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</si>
  <si>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</si>
  <si>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</si>
  <si>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</si>
  <si>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</si>
  <si>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</si>
  <si>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</si>
  <si>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</si>
  <si>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</si>
  <si>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</si>
  <si>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</si>
  <si>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</si>
  <si>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</si>
  <si>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</si>
  <si>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</si>
  <si>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</si>
  <si>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</si>
  <si>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</si>
  <si>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</si>
  <si>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</si>
  <si>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</si>
  <si>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</si>
  <si>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</si>
  <si>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</si>
  <si>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</si>
  <si>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</si>
  <si>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</si>
  <si>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</si>
  <si>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</si>
  <si>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</si>
  <si>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</si>
  <si>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</si>
  <si>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</si>
  <si>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</si>
  <si>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</si>
  <si>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</si>
  <si>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</si>
  <si>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</si>
  <si>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</si>
  <si>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</si>
  <si>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</si>
  <si>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</si>
  <si>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</si>
  <si>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</si>
  <si>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</si>
  <si>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</si>
  <si>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</si>
  <si>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</si>
  <si>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</si>
  <si>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</si>
  <si>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</si>
  <si>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</si>
  <si>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</si>
  <si>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</si>
  <si>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</si>
  <si>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</si>
  <si>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</si>
  <si>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</si>
  <si>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</si>
  <si>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</si>
  <si>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</si>
  <si>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</si>
  <si>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</si>
  <si>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</si>
  <si>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</si>
  <si>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</si>
  <si>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</si>
  <si>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</si>
  <si>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</si>
  <si>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</si>
  <si>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</si>
  <si>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</si>
  <si>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</si>
  <si>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</si>
  <si>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</si>
  <si>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</si>
  <si>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</si>
  <si>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</si>
  <si>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</si>
  <si>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</si>
  <si>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</si>
  <si>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</si>
  <si>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</si>
  <si>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</si>
  <si>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</si>
  <si>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</si>
  <si>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</si>
  <si>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</si>
  <si>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</si>
  <si>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</si>
  <si>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</si>
  <si>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</si>
  <si>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</si>
  <si>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</si>
  <si>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</si>
  <si>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</si>
  <si>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</si>
  <si>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</si>
  <si>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</si>
  <si>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</si>
  <si>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</si>
  <si>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</si>
  <si>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</si>
  <si>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</si>
  <si>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</si>
  <si>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</si>
  <si>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</si>
  <si>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</si>
  <si>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</si>
  <si>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</si>
  <si>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</si>
  <si>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</si>
  <si>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</si>
  <si>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</si>
  <si>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</si>
  <si>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</si>
  <si>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</si>
  <si>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</si>
  <si>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</si>
  <si>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</si>
  <si>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</si>
  <si>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</si>
  <si>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</si>
  <si>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</si>
  <si>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</si>
  <si>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</si>
  <si>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</si>
  <si>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</si>
  <si>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</si>
  <si>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</si>
  <si>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</si>
  <si>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</si>
  <si>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</si>
  <si>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</si>
  <si>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</si>
  <si>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</si>
  <si>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</si>
  <si>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</si>
  <si>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</si>
  <si>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</si>
  <si>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</si>
  <si>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</si>
  <si>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</si>
  <si>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</si>
  <si>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</si>
  <si>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</si>
  <si>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</si>
  <si>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</si>
  <si>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</si>
  <si>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</si>
  <si>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</si>
  <si>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</si>
  <si>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</si>
  <si>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</si>
  <si>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</si>
  <si>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</si>
  <si>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</si>
  <si>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</si>
  <si>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</si>
  <si>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</si>
  <si>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</si>
  <si>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</si>
  <si>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</si>
  <si>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</si>
  <si>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</si>
  <si>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</si>
  <si>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</si>
  <si>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</si>
  <si>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</si>
  <si>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</si>
  <si>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</si>
  <si>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</si>
  <si>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</si>
  <si>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</si>
  <si>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</si>
  <si>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</si>
  <si>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</si>
  <si>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</si>
  <si>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</si>
  <si>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</si>
  <si>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</si>
  <si>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</si>
  <si>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</si>
  <si>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</si>
  <si>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</si>
  <si>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</si>
  <si>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</si>
  <si>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</si>
  <si>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</si>
  <si>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</si>
  <si>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</si>
  <si>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</si>
  <si>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</si>
  <si>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</si>
  <si>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</si>
  <si>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</si>
  <si>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</si>
  <si>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</si>
  <si>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</si>
  <si>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</si>
  <si>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</si>
  <si>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</si>
  <si>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</si>
  <si>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</si>
  <si>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</si>
  <si>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</si>
  <si>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</si>
  <si>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</si>
  <si>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</si>
  <si>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</si>
  <si>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</si>
  <si>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</si>
  <si>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</si>
  <si>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</si>
  <si>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</si>
  <si>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</si>
  <si>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</si>
  <si>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</si>
  <si>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</si>
  <si>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</si>
  <si>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</si>
  <si>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</si>
  <si>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</si>
  <si>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</si>
  <si>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</si>
  <si>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</si>
  <si>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</si>
  <si>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</si>
  <si>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</si>
  <si>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</si>
  <si>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</si>
  <si>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</si>
  <si>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</si>
  <si>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</si>
  <si>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</si>
  <si>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</si>
  <si>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</si>
  <si>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</si>
  <si>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</si>
  <si>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</si>
  <si>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</si>
  <si>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</si>
  <si>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</si>
  <si>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</si>
  <si>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</si>
  <si>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</si>
  <si>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</si>
  <si>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</si>
  <si>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</si>
  <si>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</si>
  <si>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</si>
  <si>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</si>
  <si>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</si>
  <si>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</si>
  <si>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</si>
  <si>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</si>
  <si>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</si>
  <si>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</si>
  <si>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</si>
  <si>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</si>
  <si>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</si>
  <si>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</si>
  <si>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</si>
  <si>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</si>
  <si>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</si>
  <si>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</si>
  <si>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</si>
  <si>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</si>
  <si>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</si>
  <si>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</si>
  <si>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</si>
  <si>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</si>
  <si>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</si>
  <si>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</si>
  <si>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</si>
  <si>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</si>
  <si>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</si>
  <si>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</si>
  <si>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</si>
  <si>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</si>
  <si>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</si>
  <si>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</si>
  <si>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</si>
  <si>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</si>
  <si>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</si>
  <si>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</si>
  <si>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</si>
  <si>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</si>
  <si>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</si>
  <si>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</si>
  <si>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</si>
  <si>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</si>
  <si>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</si>
  <si>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</si>
  <si>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</si>
  <si>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</si>
  <si>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</si>
  <si>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</si>
  <si>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</si>
  <si>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</si>
  <si>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</si>
  <si>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</si>
  <si>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</si>
  <si>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</si>
  <si>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</si>
  <si>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</si>
  <si>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</si>
  <si>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</si>
  <si>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</si>
  <si>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</si>
  <si>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</si>
  <si>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</si>
  <si>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</si>
  <si>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</si>
  <si>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</si>
  <si>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</si>
  <si>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</si>
  <si>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</si>
  <si>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</si>
  <si>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</si>
  <si>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</si>
  <si>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</si>
  <si>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</si>
  <si>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</si>
  <si>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</si>
  <si>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</si>
  <si>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</si>
  <si>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</si>
  <si>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</si>
  <si>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</si>
  <si>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</si>
  <si>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</si>
  <si>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</si>
  <si>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</si>
  <si>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</si>
  <si>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</si>
  <si>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</si>
  <si>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</si>
  <si>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</si>
  <si>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</si>
  <si>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</si>
  <si>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</si>
  <si>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</si>
  <si>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</si>
  <si>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</si>
  <si>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</si>
  <si>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</si>
  <si>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</si>
  <si>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</si>
  <si>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</si>
  <si>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</si>
  <si>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</si>
  <si>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</si>
  <si>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</si>
  <si>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</si>
  <si>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</si>
  <si>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</si>
  <si>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</si>
  <si>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</si>
  <si>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</si>
  <si>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</si>
  <si>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</si>
  <si>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</si>
  <si>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</si>
  <si>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</si>
  <si>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</si>
  <si>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</si>
  <si>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</si>
  <si>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</si>
  <si>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</si>
  <si>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</si>
  <si>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</si>
  <si>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</si>
  <si>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</si>
  <si>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</si>
  <si>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</si>
  <si>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</si>
  <si>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</si>
  <si>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</si>
  <si>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</si>
  <si>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</si>
  <si>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</si>
  <si>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</si>
  <si>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</si>
  <si>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</si>
  <si>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</si>
  <si>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</si>
  <si>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</si>
  <si>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</si>
  <si>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</si>
  <si>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</si>
  <si>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</si>
  <si>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</si>
  <si>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</si>
  <si>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</si>
  <si>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</si>
  <si>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</si>
  <si>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</si>
  <si>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</si>
  <si>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</si>
  <si>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</si>
  <si>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</si>
  <si>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</si>
  <si>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</si>
  <si>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</si>
  <si>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</si>
  <si>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</si>
  <si>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</si>
  <si>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</si>
  <si>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</si>
  <si>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</si>
  <si>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</si>
  <si>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</si>
  <si>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</si>
  <si>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</si>
  <si>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</si>
  <si>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</si>
  <si>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</si>
  <si>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</si>
  <si>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</si>
  <si>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</si>
  <si>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</si>
  <si>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</si>
  <si>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</si>
  <si>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</si>
  <si>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</si>
  <si>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</si>
  <si>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</si>
  <si>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</si>
  <si>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</si>
  <si>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</si>
  <si>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</si>
  <si>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</si>
  <si>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</si>
  <si>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</si>
  <si>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</si>
  <si>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</si>
  <si>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</si>
  <si>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</si>
  <si>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</si>
  <si>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</si>
  <si>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</si>
  <si>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</si>
  <si>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</si>
  <si>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</si>
  <si>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</si>
  <si>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</si>
  <si>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</si>
  <si>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</si>
  <si>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</si>
  <si>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</si>
  <si>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</si>
  <si>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</si>
  <si>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</si>
  <si>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</si>
  <si>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</si>
  <si>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</si>
  <si>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</si>
  <si>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</si>
  <si>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</si>
  <si>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</si>
  <si>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</si>
  <si>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</si>
  <si>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</si>
  <si>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</si>
  <si>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</si>
  <si>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</si>
  <si>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</si>
  <si>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</si>
  <si>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</si>
  <si>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</si>
  <si>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</si>
  <si>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</si>
  <si>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</si>
  <si>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</si>
  <si>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</si>
  <si>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</si>
  <si>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</si>
  <si>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</si>
  <si>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</si>
  <si>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</si>
  <si>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</si>
  <si>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</si>
  <si>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</si>
  <si>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</si>
  <si>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</si>
  <si>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</si>
  <si>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</si>
  <si>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</si>
  <si>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</si>
  <si>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</si>
  <si>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</si>
  <si>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</si>
  <si>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</si>
  <si>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</si>
  <si>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</si>
  <si>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</si>
  <si>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</si>
  <si>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</si>
  <si>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</si>
  <si>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</si>
  <si>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</si>
  <si>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</si>
  <si>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</si>
  <si>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</si>
  <si>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</si>
  <si>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</si>
  <si>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</si>
  <si>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</si>
  <si>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</si>
  <si>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</si>
  <si>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</si>
  <si>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</si>
  <si>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</si>
  <si>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</si>
  <si>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</si>
  <si>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</si>
  <si>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</si>
  <si>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</si>
  <si>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</si>
  <si>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</si>
  <si>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</si>
  <si>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</si>
  <si>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</si>
  <si>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</si>
  <si>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</si>
  <si>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</si>
  <si>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</si>
  <si>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</si>
  <si>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</si>
  <si>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</si>
  <si>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</si>
  <si>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</si>
  <si>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</si>
  <si>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</si>
  <si>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</si>
  <si>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</si>
  <si>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</si>
  <si>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</si>
  <si>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</si>
  <si>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</si>
  <si>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</si>
  <si>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</si>
  <si>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</si>
  <si>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</si>
  <si>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</si>
  <si>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</si>
  <si>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</si>
  <si>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</si>
  <si>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</si>
  <si>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</si>
  <si>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</si>
  <si>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</si>
  <si>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</si>
  <si>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</si>
  <si>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</si>
  <si>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</si>
  <si>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</si>
  <si>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</si>
  <si>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</si>
  <si>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</si>
  <si>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</si>
  <si>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</si>
  <si>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</si>
  <si>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</si>
  <si>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</si>
  <si>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</si>
  <si>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</si>
  <si>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</si>
  <si>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</si>
  <si>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</si>
  <si>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</si>
  <si>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</si>
  <si>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</si>
  <si>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</si>
  <si>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</si>
  <si>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</si>
  <si>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</si>
  <si>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</si>
  <si>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</si>
  <si>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</si>
  <si>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</si>
  <si>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</si>
  <si>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</si>
  <si>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</si>
  <si>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</si>
  <si>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</si>
  <si>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</si>
  <si>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</si>
  <si>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</si>
  <si>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</si>
  <si>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</si>
  <si>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</si>
  <si>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</si>
  <si>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</si>
  <si>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</si>
  <si>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</si>
  <si>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</si>
  <si>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</si>
  <si>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</si>
  <si>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</si>
  <si>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</si>
  <si>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</si>
  <si>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</si>
  <si>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</si>
  <si>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</si>
  <si>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</si>
  <si>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</si>
  <si>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</si>
  <si>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</si>
  <si>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</si>
  <si>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</si>
  <si>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</si>
  <si>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</si>
  <si>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</si>
  <si>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</si>
  <si>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</si>
  <si>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</si>
  <si>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</si>
  <si>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</si>
  <si>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</si>
  <si>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</si>
  <si>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</si>
  <si>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</si>
  <si>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</si>
  <si>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</si>
  <si>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</si>
  <si>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</si>
  <si>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</si>
  <si>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</si>
  <si>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</si>
  <si>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</si>
  <si>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</si>
  <si>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</si>
  <si>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</si>
  <si>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</si>
  <si>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</si>
  <si>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</si>
  <si>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</si>
  <si>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</si>
  <si>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</si>
  <si>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</si>
  <si>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</si>
  <si>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</si>
  <si>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</si>
  <si>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</si>
  <si>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</si>
  <si>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</si>
  <si>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</si>
  <si>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</si>
  <si>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</si>
  <si>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</si>
  <si>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</si>
  <si>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</si>
  <si>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</si>
  <si>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</si>
  <si>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</si>
  <si>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</si>
  <si>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</si>
  <si>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</si>
  <si>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</si>
  <si>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</si>
  <si>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</si>
  <si>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</si>
  <si>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</si>
  <si>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</si>
  <si>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</si>
  <si>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</si>
  <si>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</si>
  <si>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</si>
  <si>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</si>
  <si>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</si>
  <si>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</si>
  <si>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</si>
  <si>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</si>
  <si>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</si>
  <si>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</si>
  <si>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</si>
  <si>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</si>
  <si>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</si>
  <si>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</si>
  <si>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</si>
  <si>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</si>
  <si>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</si>
  <si>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</si>
  <si>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</si>
  <si>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</si>
  <si>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</si>
  <si>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</si>
  <si>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</si>
  <si>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</si>
  <si>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</si>
  <si>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</si>
  <si>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</si>
  <si>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</si>
  <si>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</si>
  <si>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</si>
  <si>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</si>
  <si>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</si>
  <si>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</si>
  <si>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</si>
  <si>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</si>
  <si>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</si>
  <si>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</si>
  <si>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</si>
  <si>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</si>
  <si>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</si>
  <si>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</si>
  <si>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</si>
  <si>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</si>
  <si>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</si>
  <si>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</si>
  <si>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</si>
  <si>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</si>
  <si>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</si>
  <si>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</si>
  <si>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</si>
  <si>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</si>
  <si>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</si>
  <si>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</si>
  <si>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</si>
  <si>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</si>
  <si>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</si>
  <si>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</si>
  <si>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</si>
  <si>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</si>
  <si>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</si>
  <si>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</si>
  <si>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</si>
  <si>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</si>
  <si>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</si>
  <si>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</si>
  <si>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</si>
  <si>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</si>
  <si>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</si>
  <si>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</si>
  <si>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</si>
  <si>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</si>
  <si>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</si>
  <si>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</si>
  <si>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</si>
  <si>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</si>
  <si>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</si>
  <si>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</si>
  <si>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</si>
  <si>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</si>
  <si>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</si>
  <si>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</si>
  <si>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</si>
  <si>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</si>
  <si>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</si>
  <si>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</si>
  <si>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</si>
  <si>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</si>
  <si>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</si>
  <si>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</si>
  <si>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</si>
  <si>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</si>
  <si>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</si>
  <si>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</si>
  <si>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</si>
  <si>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</si>
  <si>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</si>
  <si>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</si>
  <si>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</si>
  <si>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</si>
  <si>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</si>
  <si>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</si>
  <si>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</si>
  <si>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</si>
  <si>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</si>
  <si>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</si>
  <si>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</si>
  <si>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</si>
  <si>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</si>
  <si>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</si>
  <si>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</si>
  <si>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</si>
  <si>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</si>
  <si>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</si>
  <si>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</si>
  <si>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</si>
  <si>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</si>
  <si>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</si>
  <si>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</si>
  <si>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</si>
  <si>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</si>
  <si>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</si>
  <si>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</si>
  <si>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</si>
  <si>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</si>
  <si>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</si>
  <si>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</si>
  <si>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</si>
  <si>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</si>
  <si>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</si>
  <si>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</si>
  <si>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</si>
  <si>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</si>
  <si>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</si>
  <si>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</si>
  <si>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</si>
  <si>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</si>
  <si>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</si>
  <si>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</si>
  <si>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</si>
  <si>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</si>
  <si>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</si>
  <si>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</si>
  <si>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</si>
  <si>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</si>
  <si>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</si>
  <si>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</si>
  <si>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</si>
  <si>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</si>
  <si>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</si>
  <si>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</si>
  <si>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</si>
  <si>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</si>
  <si>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</si>
  <si>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</si>
  <si>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</si>
  <si>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</si>
  <si>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</si>
  <si>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</si>
  <si>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</si>
  <si>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</si>
  <si>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</si>
  <si>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</si>
  <si>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</si>
  <si>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</si>
  <si>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</si>
  <si>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</si>
  <si>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</si>
  <si>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</si>
  <si>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</si>
  <si>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</si>
  <si>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</si>
  <si>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</si>
  <si>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</si>
  <si>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</si>
  <si>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</si>
  <si>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</si>
  <si>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</si>
  <si>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</si>
  <si>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</si>
  <si>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</si>
  <si>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</si>
  <si>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</si>
  <si>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</si>
  <si>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</si>
  <si>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</si>
  <si>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</si>
  <si>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</si>
  <si>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</si>
  <si>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</si>
  <si>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</si>
  <si>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</si>
  <si>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</si>
  <si>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</si>
  <si>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</si>
  <si>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</si>
  <si>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</si>
  <si>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</si>
  <si>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</si>
  <si>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</si>
  <si>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</si>
  <si>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</si>
  <si>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</si>
  <si>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</si>
  <si>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</si>
  <si>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</si>
  <si>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</si>
  <si>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</si>
  <si>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</si>
  <si>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</si>
  <si>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</si>
  <si>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</si>
  <si>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</si>
  <si>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</si>
  <si>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</si>
  <si>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</si>
  <si>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</si>
  <si>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</si>
  <si>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</si>
  <si>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</si>
  <si>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</si>
  <si>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</si>
  <si>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</si>
  <si>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</si>
  <si>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</si>
  <si>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</si>
  <si>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</si>
  <si>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</si>
  <si>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</si>
  <si>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</si>
  <si>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</si>
  <si>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</si>
  <si>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</si>
  <si>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</si>
  <si>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</si>
  <si>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</si>
  <si>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</si>
  <si>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</si>
  <si>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</si>
  <si>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</si>
  <si>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</si>
  <si>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</si>
  <si>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</si>
  <si>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</si>
  <si>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</si>
  <si>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</si>
  <si>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</si>
  <si>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</si>
  <si>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</si>
  <si>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</si>
  <si>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</si>
  <si>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</si>
  <si>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</si>
  <si>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</si>
  <si>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</si>
  <si>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</si>
  <si>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</si>
  <si>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</si>
  <si>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</si>
  <si>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</si>
  <si>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</si>
  <si>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</si>
  <si>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</si>
  <si>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</si>
  <si>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</si>
  <si>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</si>
  <si>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</si>
  <si>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</si>
  <si>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</si>
  <si>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</si>
  <si>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</si>
  <si>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</si>
  <si>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</si>
  <si>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</si>
  <si>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</si>
  <si>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</si>
  <si>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</si>
  <si>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</si>
  <si>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</si>
  <si>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</si>
  <si>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</si>
  <si>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</si>
  <si>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</si>
  <si>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</si>
  <si>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</si>
  <si>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</si>
  <si>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</si>
  <si>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</si>
  <si>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</si>
  <si>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</si>
  <si>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</si>
  <si>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</si>
  <si>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</si>
  <si>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</si>
  <si>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</si>
  <si>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</si>
  <si>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</si>
  <si>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</si>
  <si>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</si>
  <si>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</si>
  <si>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</si>
  <si>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</si>
  <si>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</si>
  <si>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</si>
  <si>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</si>
  <si>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</si>
  <si>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</si>
  <si>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</si>
  <si>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</si>
  <si>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</si>
  <si>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</si>
  <si>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</si>
  <si>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</si>
  <si>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</si>
  <si>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</si>
  <si>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</si>
  <si>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</si>
  <si>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</si>
  <si>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</si>
  <si>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</si>
  <si>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</si>
  <si>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</si>
  <si>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</si>
  <si>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</si>
  <si>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</si>
  <si>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</si>
  <si>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</si>
  <si>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</si>
  <si>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</si>
  <si>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</si>
  <si>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</si>
  <si>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</si>
  <si>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</si>
  <si>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</si>
  <si>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</si>
  <si>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</si>
  <si>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</si>
  <si>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</si>
  <si>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</si>
  <si>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</si>
  <si>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</si>
  <si>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</si>
  <si>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</si>
  <si>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</si>
  <si>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</si>
  <si>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</si>
  <si>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</si>
  <si>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</si>
  <si>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</si>
  <si>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</si>
  <si>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</si>
  <si>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</si>
  <si>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</si>
  <si>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</si>
  <si>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</si>
  <si>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</si>
  <si>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</si>
  <si>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</si>
  <si>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</si>
  <si>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</si>
  <si>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</si>
  <si>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</si>
  <si>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</si>
  <si>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</si>
  <si>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</si>
  <si>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</si>
  <si>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</si>
  <si>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</si>
  <si>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</si>
  <si>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</si>
  <si>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</si>
  <si>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</si>
  <si>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</si>
  <si>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</si>
  <si>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</si>
  <si>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</si>
  <si>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</si>
  <si>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</si>
  <si>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</si>
  <si>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</si>
  <si>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</si>
  <si>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</si>
  <si>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</si>
  <si>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</si>
  <si>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</si>
  <si>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</si>
  <si>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</si>
  <si>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</si>
  <si>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</si>
  <si>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</si>
  <si>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</si>
  <si>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</si>
  <si>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</si>
  <si>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</si>
  <si>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</si>
  <si>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</si>
  <si>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</si>
  <si>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</si>
  <si>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</si>
  <si>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</si>
  <si>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</si>
  <si>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</si>
  <si>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</si>
  <si>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</si>
  <si>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</si>
  <si>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</si>
  <si>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</si>
  <si>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</si>
  <si>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</si>
  <si>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</si>
  <si>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</si>
  <si>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</si>
  <si>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</si>
  <si>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</si>
  <si>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</si>
  <si>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</si>
  <si>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</si>
  <si>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</si>
  <si>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</si>
  <si>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</si>
  <si>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</si>
  <si>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</si>
  <si>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</si>
  <si>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</si>
  <si>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</si>
  <si>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</si>
  <si>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</si>
  <si>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</si>
  <si>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</si>
  <si>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</si>
  <si>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</si>
  <si>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</si>
  <si>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</si>
  <si>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</si>
  <si>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</si>
  <si>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</si>
  <si>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</si>
  <si>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</si>
  <si>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</si>
  <si>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</si>
  <si>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</si>
  <si>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</si>
  <si>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</si>
  <si>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</si>
  <si>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</si>
  <si>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</si>
  <si>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</si>
  <si>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</si>
  <si>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</si>
  <si>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</si>
  <si>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</si>
  <si>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</si>
  <si>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</si>
  <si>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</si>
  <si>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</si>
  <si>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</si>
  <si>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</si>
  <si>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</si>
  <si>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</si>
  <si>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</si>
  <si>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</si>
  <si>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</si>
  <si>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</si>
  <si>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</si>
  <si>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</si>
  <si>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</si>
  <si>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</si>
  <si>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</si>
  <si>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</si>
  <si>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</si>
  <si>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</si>
  <si>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</si>
  <si>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</si>
  <si>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</si>
  <si>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</si>
  <si>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</si>
  <si>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</si>
  <si>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</si>
  <si>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</si>
  <si>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</si>
  <si>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</si>
  <si>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</si>
  <si>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</si>
  <si>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</si>
  <si>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</si>
  <si>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</si>
  <si>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</si>
  <si>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</si>
  <si>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</si>
  <si>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</si>
  <si>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</si>
  <si>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</si>
  <si>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</si>
  <si>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</si>
  <si>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</si>
  <si>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</si>
  <si>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</si>
  <si>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</si>
  <si>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</si>
  <si>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</si>
  <si>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</si>
  <si>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</si>
  <si>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</si>
  <si>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</si>
  <si>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</si>
  <si>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</si>
  <si>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</si>
  <si>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</si>
  <si>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</si>
  <si>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</si>
  <si>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</si>
  <si>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</si>
  <si>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</si>
  <si>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</si>
  <si>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</si>
  <si>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</si>
  <si>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</si>
  <si>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</si>
  <si>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</si>
  <si>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</si>
  <si>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</si>
  <si>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</si>
  <si>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</si>
  <si>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</si>
  <si>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</si>
  <si>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</si>
  <si>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</si>
  <si>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</si>
  <si>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</si>
  <si>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</si>
  <si>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</si>
  <si>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</si>
  <si>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</si>
  <si>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</si>
  <si>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</si>
  <si>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</si>
  <si>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</si>
  <si>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</si>
  <si>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</si>
  <si>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</si>
  <si>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</si>
  <si>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</si>
  <si>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</si>
  <si>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</si>
  <si>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</si>
  <si>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</si>
  <si>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</si>
  <si>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</si>
  <si>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</si>
  <si>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</si>
  <si>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</si>
  <si>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</si>
  <si>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</si>
  <si>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</si>
  <si>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</si>
  <si>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</si>
  <si>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</si>
  <si>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</si>
  <si>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</si>
  <si>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</si>
  <si>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</si>
  <si>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</si>
  <si>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</si>
  <si>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</si>
  <si>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</si>
  <si>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</si>
  <si>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</si>
  <si>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</si>
  <si>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</si>
  <si>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</si>
  <si>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</si>
  <si>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</si>
  <si>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</si>
  <si>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</si>
  <si>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</si>
  <si>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</si>
  <si>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</si>
  <si>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</si>
  <si>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</si>
  <si>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</si>
  <si>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</si>
  <si>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</si>
  <si>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</si>
  <si>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</si>
  <si>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</si>
  <si>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</si>
  <si>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</si>
  <si>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</si>
  <si>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</si>
  <si>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</si>
  <si>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</si>
  <si>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</si>
  <si>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</si>
  <si>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</si>
  <si>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</si>
  <si>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</si>
  <si>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</si>
  <si>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</si>
  <si>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</si>
  <si>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</si>
  <si>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</si>
  <si>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</si>
  <si>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</si>
  <si>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</si>
  <si>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</si>
  <si>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</si>
  <si>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</si>
  <si>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</si>
  <si>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</si>
  <si>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</si>
  <si>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</si>
  <si>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</si>
  <si>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</si>
  <si>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</si>
  <si>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</si>
  <si>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</si>
  <si>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</si>
  <si>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</si>
  <si>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</si>
  <si>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</si>
  <si>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</si>
  <si>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</si>
  <si>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</si>
  <si>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</si>
  <si>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</si>
  <si>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</si>
  <si>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</si>
  <si>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</si>
  <si>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</si>
  <si>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</si>
  <si>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</si>
  <si>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</si>
  <si>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</si>
  <si>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</si>
  <si>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</si>
  <si>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</si>
  <si>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</si>
  <si>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</si>
  <si>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</si>
  <si>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</si>
  <si>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</si>
  <si>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</si>
  <si>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</si>
  <si>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</si>
  <si>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</si>
  <si>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</si>
  <si>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</si>
  <si>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</si>
  <si>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</si>
  <si>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</si>
  <si>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</si>
  <si>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</si>
  <si>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</si>
  <si>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</si>
  <si>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</si>
  <si>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</si>
  <si>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</si>
  <si>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</si>
  <si>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</si>
  <si>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</si>
  <si>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</si>
  <si>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</si>
  <si>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</si>
  <si>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</si>
  <si>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</si>
  <si>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</si>
  <si>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</si>
  <si>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</si>
  <si>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</si>
  <si>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</si>
  <si>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</si>
  <si>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</si>
  <si>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</si>
  <si>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</si>
  <si>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</si>
  <si>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</si>
  <si>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</si>
  <si>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</si>
  <si>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</si>
  <si>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</si>
  <si>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</si>
  <si>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</si>
  <si>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</si>
  <si>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</si>
  <si>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</si>
  <si>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</si>
  <si>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</si>
  <si>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</si>
  <si>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</si>
  <si>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</si>
  <si>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</si>
  <si>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</si>
  <si>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</si>
  <si>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</si>
  <si>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</si>
  <si>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</si>
  <si>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</si>
  <si>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</si>
  <si>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</si>
  <si>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</si>
  <si>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</si>
  <si>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</si>
  <si>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</si>
  <si>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</si>
  <si>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</si>
  <si>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</si>
  <si>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</si>
  <si>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</si>
  <si>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</si>
  <si>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</si>
  <si>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</si>
  <si>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</si>
  <si>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</si>
  <si>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</si>
  <si>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</si>
  <si>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</si>
  <si>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</si>
  <si>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</si>
  <si>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</si>
  <si>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</si>
  <si>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</si>
  <si>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</si>
  <si>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</si>
  <si>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</si>
  <si>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</si>
  <si>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</si>
  <si>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</si>
  <si>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</si>
  <si>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</si>
  <si>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</si>
  <si>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</si>
  <si>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</si>
  <si>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</si>
  <si>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</si>
  <si>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</si>
  <si>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</si>
  <si>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</si>
  <si>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</si>
  <si>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</si>
  <si>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</si>
  <si>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</si>
  <si>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</si>
  <si>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</si>
  <si>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</si>
  <si>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</si>
  <si>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</si>
  <si>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</si>
  <si>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</si>
  <si>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</si>
  <si>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</si>
  <si>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</si>
  <si>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</si>
  <si>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</si>
  <si>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</si>
  <si>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</si>
  <si>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</si>
  <si>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</si>
  <si>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</si>
  <si>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</si>
  <si>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</si>
  <si>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</si>
  <si>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</si>
  <si>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</si>
  <si>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</si>
  <si>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</si>
  <si>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</si>
  <si>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</si>
  <si>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</si>
  <si>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</si>
  <si>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</si>
  <si>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</si>
  <si>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</si>
  <si>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</si>
  <si>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</si>
  <si>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</si>
  <si>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</si>
  <si>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</si>
  <si>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</si>
  <si>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</si>
  <si>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</si>
  <si>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</si>
  <si>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</si>
  <si>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</si>
  <si>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</si>
  <si>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</si>
  <si>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</si>
  <si>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</si>
  <si>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</si>
  <si>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</si>
  <si>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</si>
  <si>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</si>
  <si>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</si>
  <si>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</si>
  <si>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</si>
  <si>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</si>
  <si>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</si>
  <si>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</si>
  <si>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</si>
  <si>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</si>
  <si>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</si>
  <si>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</si>
  <si>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</si>
  <si>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</si>
  <si>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</si>
  <si>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</si>
  <si>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</si>
  <si>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</si>
  <si>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</si>
  <si>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</si>
  <si>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</si>
  <si>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</si>
  <si>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</si>
  <si>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</si>
  <si>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</si>
  <si>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</si>
  <si>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</si>
  <si>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</si>
  <si>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</si>
  <si>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</si>
  <si>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</si>
  <si>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</si>
  <si>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</si>
  <si>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</si>
  <si>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</si>
  <si>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</si>
  <si>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</si>
  <si>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</si>
  <si>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</si>
  <si>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</si>
  <si>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</si>
  <si>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</si>
  <si>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</si>
  <si>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</si>
  <si>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</si>
  <si>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</si>
  <si>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</si>
  <si>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</si>
  <si>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</si>
  <si>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</si>
  <si>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</si>
  <si>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</si>
  <si>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</si>
  <si>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</si>
  <si>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</si>
  <si>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</si>
  <si>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</si>
  <si>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</si>
  <si>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</si>
  <si>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</si>
  <si>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</si>
  <si>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</si>
  <si>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</si>
  <si>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</si>
  <si>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</si>
  <si>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</si>
  <si>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</si>
  <si>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</si>
  <si>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</si>
  <si>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</si>
  <si>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</si>
  <si>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</si>
  <si>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</si>
  <si>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</si>
  <si>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</si>
  <si>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</si>
  <si>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</si>
  <si>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</si>
  <si>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</si>
  <si>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</si>
  <si>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</si>
  <si>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</si>
  <si>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</si>
  <si>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</si>
  <si>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</si>
  <si>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</si>
  <si>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</si>
  <si>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</si>
  <si>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</si>
  <si>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</si>
  <si>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</si>
  <si>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</si>
  <si>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</si>
  <si>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</si>
  <si>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</si>
  <si>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</si>
  <si>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</si>
  <si>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</si>
  <si>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</si>
  <si>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</si>
  <si>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</si>
  <si>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</si>
  <si>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</si>
  <si>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</si>
  <si>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</si>
  <si>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</si>
  <si>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</si>
  <si>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</si>
  <si>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</si>
  <si>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</si>
  <si>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</si>
  <si>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</si>
  <si>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</si>
  <si>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</si>
  <si>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</si>
  <si>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</si>
  <si>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</si>
  <si>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</si>
  <si>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</si>
  <si>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</si>
  <si>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</si>
  <si>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</si>
  <si>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</si>
  <si>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</si>
  <si>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</si>
  <si>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</si>
  <si>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</si>
  <si>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</si>
  <si>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</si>
  <si>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</si>
  <si>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</si>
  <si>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</si>
  <si>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</si>
  <si>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</si>
  <si>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</si>
  <si>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</si>
  <si>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</si>
  <si>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</si>
  <si>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</si>
  <si>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</si>
  <si>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</si>
  <si>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</si>
  <si>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</si>
  <si>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</si>
  <si>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</si>
  <si>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</si>
  <si>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</si>
  <si>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</si>
  <si>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</si>
  <si>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</si>
  <si>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</si>
  <si>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</si>
  <si>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</si>
  <si>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</si>
  <si>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</si>
  <si>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</si>
  <si>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</si>
  <si>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</si>
  <si>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</si>
  <si>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</si>
  <si>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</si>
  <si>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</si>
  <si>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</si>
  <si>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</si>
  <si>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</si>
  <si>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</si>
  <si>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</si>
  <si>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</si>
  <si>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</si>
  <si>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</si>
  <si>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</si>
  <si>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</si>
  <si>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</si>
  <si>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</si>
  <si>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</si>
  <si>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</si>
  <si>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</si>
  <si>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</si>
  <si>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</si>
  <si>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</si>
  <si>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</si>
  <si>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</si>
  <si>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</si>
  <si>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</si>
  <si>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</si>
  <si>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</si>
  <si>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</si>
  <si>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</si>
  <si>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</si>
  <si>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</si>
  <si>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</si>
  <si>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</si>
  <si>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</si>
  <si>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</si>
  <si>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</si>
  <si>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</si>
  <si>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</si>
  <si>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</si>
  <si>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</si>
  <si>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</si>
  <si>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</si>
  <si>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</si>
  <si>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</si>
  <si>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</si>
  <si>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</si>
  <si>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</si>
  <si>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</si>
  <si>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</si>
  <si>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</si>
  <si>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</si>
  <si>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</si>
  <si>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</si>
  <si>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</si>
  <si>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</si>
  <si>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</si>
  <si>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</si>
  <si>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</si>
  <si>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</si>
  <si>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</si>
  <si>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</si>
  <si>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</si>
  <si>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</si>
  <si>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</si>
  <si>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</si>
  <si>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</si>
  <si>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</si>
  <si>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</si>
  <si>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</si>
  <si>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</si>
  <si>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</si>
  <si>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</si>
  <si>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</si>
  <si>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</si>
  <si>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</si>
  <si>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</si>
  <si>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</si>
  <si>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</si>
  <si>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</si>
  <si>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</si>
  <si>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</si>
  <si>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</si>
  <si>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</si>
  <si>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</si>
  <si>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</si>
  <si>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</si>
  <si>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</si>
  <si>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</si>
  <si>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</si>
  <si>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</si>
  <si>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</si>
  <si>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</si>
  <si>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</si>
  <si>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</si>
  <si>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</si>
  <si>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</si>
  <si>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</si>
  <si>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</si>
  <si>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</si>
  <si>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</si>
  <si>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</si>
  <si>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</si>
  <si>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</si>
  <si>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</si>
  <si>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</si>
  <si>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</si>
  <si>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</si>
  <si>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</si>
  <si>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</si>
  <si>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</si>
  <si>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</si>
  <si>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</si>
  <si>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</si>
  <si>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</si>
  <si>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</si>
  <si>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</si>
  <si>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</si>
  <si>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</si>
  <si>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</si>
  <si>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</si>
  <si>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</si>
  <si>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</si>
  <si>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</si>
  <si>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</si>
  <si>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</si>
  <si>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</si>
  <si>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</si>
  <si>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</si>
  <si>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</si>
  <si>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</si>
  <si>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</si>
  <si>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</si>
  <si>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</si>
  <si>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</si>
  <si>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</si>
  <si>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</si>
  <si>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</si>
  <si>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</si>
  <si>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</si>
  <si>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</si>
  <si>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</si>
  <si>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</si>
  <si>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</si>
  <si>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</si>
  <si>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</si>
  <si>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</si>
  <si>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</si>
  <si>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</si>
  <si>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</si>
  <si>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</si>
  <si>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</si>
  <si>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</si>
  <si>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</si>
  <si>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</si>
  <si>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</si>
  <si>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</si>
  <si>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</si>
  <si>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</si>
  <si>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</si>
  <si>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</si>
  <si>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</si>
  <si>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</si>
  <si>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</si>
  <si>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</si>
  <si>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</si>
  <si>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</si>
  <si>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</si>
  <si>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</si>
  <si>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</si>
  <si>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</si>
  <si>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</si>
  <si>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</si>
  <si>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</si>
  <si>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</si>
  <si>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</si>
  <si>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</si>
  <si>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</si>
  <si>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</si>
  <si>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</si>
  <si>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</si>
  <si>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</si>
  <si>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</si>
  <si>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</si>
  <si>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</si>
  <si>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</si>
  <si>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</si>
  <si>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</si>
  <si>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</si>
  <si>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</si>
  <si>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</si>
  <si>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</si>
  <si>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</si>
  <si>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</si>
  <si>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</si>
  <si>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</si>
  <si>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</si>
  <si>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</si>
  <si>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</si>
  <si>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</si>
  <si>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</si>
  <si>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</si>
  <si>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</si>
  <si>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</si>
  <si>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</si>
  <si>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</si>
  <si>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</si>
  <si>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</si>
  <si>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</si>
  <si>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</si>
  <si>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</si>
  <si>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</si>
  <si>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</si>
  <si>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</si>
  <si>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</si>
  <si>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</si>
  <si>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</si>
  <si>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</si>
  <si>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</si>
  <si>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</si>
  <si>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</si>
  <si>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</si>
  <si>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</si>
  <si>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</si>
  <si>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</si>
  <si>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</si>
  <si>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</si>
  <si>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</si>
  <si>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</si>
  <si>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</si>
  <si>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</si>
  <si>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</si>
  <si>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</si>
  <si>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</si>
  <si>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</si>
  <si>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</si>
  <si>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</si>
  <si>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</si>
  <si>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</si>
  <si>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</si>
  <si>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</si>
  <si>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</si>
  <si>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</si>
  <si>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</si>
  <si>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</si>
  <si>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</si>
  <si>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</si>
  <si>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</si>
  <si>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</si>
  <si>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</si>
  <si>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</si>
  <si>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</si>
  <si>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</si>
  <si>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</si>
  <si>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</si>
  <si>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</si>
  <si>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</si>
  <si>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</si>
  <si>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</si>
  <si>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</si>
  <si>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</si>
  <si>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</si>
  <si>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</si>
  <si>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</si>
  <si>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</si>
  <si>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</si>
  <si>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</si>
  <si>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</si>
  <si>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</si>
  <si>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</si>
  <si>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</si>
  <si>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</si>
  <si>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</si>
  <si>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</si>
  <si>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</si>
  <si>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</si>
  <si>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</si>
  <si>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</si>
  <si>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</si>
  <si>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</si>
  <si>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</si>
  <si>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</si>
  <si>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</si>
  <si>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</si>
  <si>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</si>
  <si>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</si>
  <si>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</si>
  <si>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</si>
  <si>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</si>
  <si>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</si>
  <si>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</si>
  <si>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</si>
  <si>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</si>
  <si>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</si>
  <si>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</si>
  <si>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</si>
  <si>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</si>
  <si>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</si>
  <si>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</si>
  <si>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</si>
  <si>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</si>
  <si>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</si>
  <si>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</si>
  <si>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</si>
  <si>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</si>
  <si>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</si>
  <si>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</si>
  <si>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</si>
  <si>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</si>
  <si>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</si>
  <si>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</si>
  <si>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</si>
  <si>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</si>
  <si>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</si>
  <si>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</si>
  <si>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</si>
  <si>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</si>
  <si>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</si>
  <si>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</si>
  <si>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</si>
  <si>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</si>
  <si>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</si>
  <si>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</si>
  <si>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</si>
  <si>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</si>
  <si>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</si>
  <si>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</si>
  <si>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</si>
  <si>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</si>
  <si>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</si>
  <si>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</si>
  <si>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</si>
  <si>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</si>
  <si>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</si>
  <si>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</si>
  <si>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</si>
  <si>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</si>
  <si>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</si>
  <si>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</si>
  <si>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</si>
  <si>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</si>
  <si>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</si>
  <si>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</si>
  <si>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</si>
  <si>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</si>
  <si>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</si>
  <si>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</si>
  <si>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</si>
  <si>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</si>
  <si>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</si>
  <si>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</si>
  <si>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</si>
  <si>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</si>
  <si>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</si>
  <si>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</si>
  <si>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</si>
  <si>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</si>
  <si>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</si>
  <si>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</si>
  <si>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</si>
  <si>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</si>
  <si>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</si>
  <si>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</si>
  <si>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</si>
  <si>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</si>
  <si>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</si>
  <si>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</si>
  <si>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</si>
  <si>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</si>
  <si>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</si>
  <si>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</si>
  <si>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</si>
  <si>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</si>
  <si>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</si>
  <si>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</si>
  <si>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</si>
  <si>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</si>
  <si>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</si>
  <si>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</si>
  <si>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</si>
  <si>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</si>
  <si>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</si>
  <si>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</si>
  <si>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</si>
  <si>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</si>
  <si>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</si>
  <si>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</si>
  <si>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</si>
  <si>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</si>
  <si>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</si>
  <si>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</si>
  <si>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</si>
  <si>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</si>
  <si>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</si>
  <si>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</si>
  <si>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</si>
  <si>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</si>
  <si>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</si>
  <si>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</si>
  <si>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</si>
  <si>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</si>
  <si>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</si>
  <si>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</si>
  <si>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</si>
  <si>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</si>
  <si>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</si>
  <si>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</si>
  <si>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</si>
  <si>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</si>
  <si>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</si>
  <si>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</si>
  <si>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</si>
  <si>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</si>
  <si>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</si>
  <si>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</si>
  <si>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</si>
  <si>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</si>
  <si>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</si>
  <si>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</si>
  <si>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</si>
  <si>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</si>
  <si>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</si>
  <si>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</si>
  <si>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</si>
  <si>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</si>
  <si>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</si>
  <si>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</si>
  <si>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</si>
  <si>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</si>
  <si>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</si>
  <si>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</si>
  <si>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</si>
  <si>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</si>
  <si>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</si>
  <si>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</si>
  <si>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</si>
  <si>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</si>
  <si>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</si>
  <si>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</si>
  <si>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</si>
  <si>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</si>
  <si>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</si>
  <si>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</si>
  <si>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</si>
  <si>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</si>
  <si>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</si>
  <si>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</si>
  <si>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</si>
  <si>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</si>
  <si>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</si>
  <si>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</si>
  <si>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</si>
  <si>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</si>
  <si>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</si>
  <si>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</si>
  <si>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</si>
  <si>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</si>
  <si>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</si>
  <si>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</si>
  <si>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</si>
  <si>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</si>
  <si>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</si>
  <si>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</si>
  <si>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</si>
  <si>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</si>
  <si>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</si>
  <si>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</si>
  <si>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</si>
  <si>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</si>
  <si>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</si>
  <si>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</si>
  <si>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</si>
  <si>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</si>
  <si>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</si>
  <si>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</si>
  <si>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</si>
  <si>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</si>
  <si>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</si>
  <si>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</si>
  <si>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</si>
  <si>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</si>
  <si>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</si>
  <si>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</si>
  <si>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</si>
  <si>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</si>
  <si>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</si>
  <si>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</si>
  <si>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</si>
  <si>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</si>
  <si>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</si>
  <si>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</si>
  <si>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</si>
  <si>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</si>
  <si>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</si>
  <si>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</si>
  <si>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</si>
  <si>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</si>
  <si>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</si>
  <si>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</si>
  <si>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</si>
  <si>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</si>
  <si>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</si>
  <si>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</si>
  <si>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</si>
  <si>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</si>
  <si>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</si>
  <si>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</si>
  <si>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</si>
  <si>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</si>
  <si>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</si>
  <si>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</si>
  <si>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</si>
  <si>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</si>
  <si>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</si>
  <si>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</si>
  <si>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</si>
  <si>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</si>
  <si>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</si>
  <si>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</si>
  <si>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</si>
  <si>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</si>
  <si>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</si>
  <si>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</si>
  <si>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</si>
  <si>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</si>
  <si>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</si>
  <si>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</si>
  <si>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</si>
  <si>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</si>
  <si>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</si>
  <si>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</si>
  <si>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</si>
  <si>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</si>
  <si>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</si>
  <si>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</si>
  <si>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</si>
  <si>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</si>
  <si>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</si>
  <si>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</si>
  <si>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</si>
  <si>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</si>
  <si>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</si>
  <si>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</si>
  <si>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</si>
  <si>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</si>
  <si>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</si>
  <si>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</si>
  <si>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</si>
  <si>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</si>
  <si>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</si>
  <si>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</si>
  <si>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</si>
  <si>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</si>
  <si>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</si>
  <si>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</si>
  <si>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</si>
  <si>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</si>
  <si>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</si>
  <si>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</si>
  <si>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</si>
  <si>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</si>
  <si>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</si>
  <si>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</si>
  <si>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</si>
  <si>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</si>
  <si>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</si>
  <si>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</si>
  <si>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</si>
  <si>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</si>
  <si>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</si>
  <si>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</si>
  <si>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</si>
  <si>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</si>
  <si>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</si>
  <si>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</si>
  <si>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</si>
  <si>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</si>
  <si>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</si>
  <si>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</si>
  <si>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</si>
  <si>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</si>
  <si>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</si>
  <si>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</si>
  <si>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</si>
  <si>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</si>
  <si>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</si>
  <si>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</si>
  <si>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</si>
  <si>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</si>
  <si>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</si>
  <si>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</si>
  <si>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</si>
  <si>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</si>
  <si>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</si>
  <si>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</si>
  <si>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</si>
  <si>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</si>
  <si>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</si>
  <si>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</si>
  <si>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</si>
  <si>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</si>
  <si>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</si>
  <si>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</si>
  <si>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</si>
  <si>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</si>
  <si>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</si>
  <si>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</si>
  <si>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</si>
  <si>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</si>
  <si>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</si>
  <si>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</si>
  <si>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</si>
  <si>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</si>
  <si>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</si>
  <si>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</si>
  <si>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</si>
  <si>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</si>
  <si>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</si>
  <si>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</si>
  <si>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</si>
  <si>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</si>
  <si>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</si>
  <si>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</si>
  <si>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</si>
  <si>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</si>
  <si>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</si>
  <si>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</si>
  <si>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</si>
  <si>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</si>
  <si>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</si>
  <si>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</si>
  <si>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</si>
  <si>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</si>
  <si>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</si>
  <si>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</si>
  <si>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</si>
  <si>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</si>
  <si>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</si>
  <si>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</si>
  <si>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</si>
  <si>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</si>
  <si>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</si>
  <si>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</si>
  <si>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</si>
  <si>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</si>
  <si>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</si>
  <si>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</si>
  <si>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</si>
  <si>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</si>
  <si>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</si>
  <si>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</si>
  <si>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</si>
  <si>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</si>
  <si>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</si>
  <si>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</si>
  <si>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</si>
  <si>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</si>
  <si>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</si>
  <si>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</si>
  <si>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</si>
  <si>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</si>
  <si>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</si>
  <si>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</si>
  <si>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</si>
  <si>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</si>
  <si>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</si>
  <si>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</si>
  <si>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</si>
  <si>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</si>
  <si>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</si>
  <si>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</si>
  <si>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</si>
  <si>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</si>
  <si>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</si>
  <si>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</si>
  <si>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</si>
  <si>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</si>
  <si>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</si>
  <si>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</si>
  <si>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</si>
  <si>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</si>
  <si>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</si>
  <si>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</si>
  <si>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</si>
  <si>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</si>
  <si>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</si>
  <si>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</si>
  <si>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</si>
  <si>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</si>
  <si>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</si>
  <si>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</si>
  <si>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</si>
  <si>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</si>
  <si>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</si>
  <si>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</si>
  <si>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</si>
  <si>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</si>
  <si>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</si>
  <si>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</si>
  <si>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</si>
  <si>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</si>
  <si>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</si>
  <si>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</si>
  <si>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</si>
  <si>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</si>
  <si>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</si>
  <si>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</si>
  <si>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</si>
  <si>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</si>
  <si>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</si>
  <si>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</si>
  <si>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</si>
  <si>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</si>
  <si>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</si>
  <si>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</si>
  <si>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</si>
  <si>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</si>
  <si>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</si>
  <si>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</si>
  <si>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</si>
  <si>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</si>
  <si>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</si>
  <si>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</si>
  <si>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</si>
  <si>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</si>
  <si>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</si>
  <si>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</si>
  <si>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</si>
  <si>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</si>
  <si>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</si>
  <si>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</si>
  <si>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</si>
  <si>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</si>
  <si>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</si>
  <si>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</si>
  <si>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</si>
  <si>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</si>
  <si>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</si>
  <si>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</si>
  <si>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</si>
  <si>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</si>
  <si>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</si>
  <si>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</si>
  <si>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</si>
  <si>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</si>
  <si>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</si>
  <si>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</si>
  <si>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</si>
  <si>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</si>
  <si>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</si>
  <si>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</si>
  <si>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</si>
  <si>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</si>
  <si>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</si>
  <si>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</si>
  <si>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</si>
  <si>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</si>
  <si>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</si>
  <si>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</si>
  <si>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</si>
  <si>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</si>
  <si>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</si>
  <si>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</si>
  <si>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</si>
  <si>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</si>
  <si>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</si>
  <si>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</si>
  <si>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</si>
  <si>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</si>
  <si>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</si>
  <si>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</si>
  <si>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</si>
  <si>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</si>
  <si>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</si>
  <si>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</si>
  <si>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</si>
  <si>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</si>
  <si>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</si>
  <si>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</si>
  <si>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</si>
  <si>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</si>
  <si>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</si>
  <si>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</si>
  <si>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</si>
  <si>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</si>
  <si>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</si>
  <si>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</si>
  <si>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</si>
  <si>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</si>
  <si>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</si>
  <si>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</si>
  <si>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</si>
  <si>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</si>
  <si>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</si>
  <si>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</si>
  <si>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</si>
  <si>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</si>
  <si>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</si>
  <si>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</si>
  <si>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</si>
  <si>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</si>
  <si>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</si>
  <si>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</si>
  <si>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</si>
  <si>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</si>
  <si>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</si>
  <si>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</si>
  <si>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</si>
  <si>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</si>
  <si>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</si>
  <si>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</si>
  <si>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</si>
  <si>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</si>
  <si>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</si>
  <si>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</si>
  <si>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</si>
  <si>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</si>
  <si>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</si>
  <si>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</si>
  <si>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</si>
  <si>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</si>
  <si>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</si>
  <si>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</si>
  <si>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</si>
  <si>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</si>
  <si>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</si>
  <si>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</si>
  <si>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</si>
  <si>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</si>
  <si>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</si>
  <si>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</si>
  <si>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</si>
  <si>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</si>
  <si>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</si>
  <si>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</si>
  <si>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</si>
  <si>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</si>
  <si>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</si>
  <si>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</si>
  <si>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</si>
  <si>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</si>
  <si>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</si>
  <si>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</si>
  <si>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</si>
  <si>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</si>
  <si>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</si>
  <si>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</si>
  <si>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</si>
  <si>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</si>
  <si>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</si>
  <si>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</si>
  <si>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</si>
  <si>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</si>
  <si>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</si>
  <si>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</si>
  <si>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</si>
  <si>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</si>
  <si>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</si>
  <si>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</si>
  <si>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</si>
  <si>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</si>
  <si>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</si>
  <si>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</si>
  <si>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</si>
  <si>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</si>
  <si>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</si>
  <si>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</si>
  <si>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</si>
  <si>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</si>
  <si>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</si>
  <si>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</si>
  <si>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</si>
  <si>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</si>
  <si>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</si>
  <si>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</si>
  <si>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</si>
  <si>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</si>
  <si>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</si>
  <si>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</si>
  <si>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</si>
  <si>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</si>
  <si>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</si>
  <si>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</si>
  <si>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</si>
  <si>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</si>
  <si>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</si>
  <si>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</si>
  <si>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</si>
  <si>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</si>
  <si>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</si>
  <si>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</si>
  <si>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</si>
  <si>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</si>
  <si>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</si>
  <si>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</si>
  <si>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</si>
  <si>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</si>
  <si>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</si>
  <si>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</si>
  <si>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</si>
  <si>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</si>
  <si>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</si>
  <si>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</si>
  <si>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</si>
  <si>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</si>
  <si>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</si>
  <si>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</si>
  <si>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</si>
  <si>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</si>
  <si>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</si>
  <si>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</si>
  <si>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</si>
  <si>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</si>
  <si>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</si>
  <si>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</si>
  <si>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</si>
  <si>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</si>
  <si>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</si>
  <si>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</si>
  <si>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</si>
  <si>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</si>
  <si>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</si>
  <si>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</si>
  <si>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</si>
  <si>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</si>
  <si>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</si>
  <si>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</si>
  <si>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</si>
  <si>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</si>
  <si>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</si>
  <si>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</si>
  <si>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</si>
  <si>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</si>
  <si>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</si>
  <si>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</si>
  <si>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</si>
  <si>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</si>
  <si>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</si>
  <si>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</si>
  <si>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</si>
  <si>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</si>
  <si>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</si>
  <si>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</si>
  <si>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</si>
  <si>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</si>
  <si>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</si>
  <si>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</si>
  <si>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</si>
  <si>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</si>
  <si>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</si>
  <si>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</si>
  <si>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</si>
  <si>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</si>
  <si>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</si>
  <si>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</si>
  <si>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</si>
  <si>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</si>
  <si>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</si>
  <si>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</si>
  <si>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</si>
  <si>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</si>
  <si>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</si>
  <si>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</si>
  <si>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</si>
  <si>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</si>
  <si>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</si>
  <si>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</si>
  <si>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</si>
  <si>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</si>
  <si>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</si>
  <si>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</si>
  <si>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</si>
  <si>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</si>
  <si>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</si>
  <si>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</si>
  <si>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</si>
  <si>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</si>
  <si>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</si>
  <si>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</si>
  <si>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</si>
  <si>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</si>
  <si>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</si>
  <si>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</si>
  <si>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</si>
  <si>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</si>
  <si>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</si>
  <si>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</si>
  <si>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</si>
  <si>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</si>
  <si>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</si>
  <si>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</si>
  <si>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</si>
  <si>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</si>
  <si>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</si>
  <si>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</si>
  <si>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</si>
  <si>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</si>
  <si>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</si>
  <si>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</si>
  <si>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</si>
  <si>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</si>
  <si>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</si>
  <si>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</si>
  <si>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</si>
  <si>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</si>
  <si>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</si>
  <si>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</si>
  <si>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</si>
  <si>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</si>
  <si>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</si>
  <si>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</si>
  <si>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</si>
  <si>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</si>
  <si>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</si>
  <si>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</si>
  <si>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</si>
  <si>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</si>
  <si>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</si>
  <si>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</si>
  <si>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</si>
  <si>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</si>
  <si>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</si>
  <si>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</si>
  <si>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</si>
  <si>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</si>
  <si>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</si>
  <si>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</si>
  <si>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</si>
  <si>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</si>
  <si>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</si>
  <si>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</si>
  <si>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</si>
  <si>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</si>
  <si>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</si>
  <si>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</si>
  <si>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</si>
  <si>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</si>
  <si>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</si>
  <si>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</si>
  <si>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</si>
  <si>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</si>
  <si>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</si>
  <si>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</si>
  <si>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</si>
  <si>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</si>
  <si>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</si>
  <si>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</si>
  <si>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</si>
  <si>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</si>
  <si>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</si>
  <si>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</si>
  <si>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</si>
  <si>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</si>
  <si>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</si>
  <si>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</si>
  <si>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</si>
  <si>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</si>
  <si>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</si>
  <si>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</si>
  <si>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</si>
  <si>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</si>
  <si>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</si>
  <si>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</si>
  <si>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</si>
  <si>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</si>
  <si>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</si>
  <si>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</si>
  <si>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</si>
  <si>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</si>
  <si>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</si>
  <si>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</si>
  <si>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</si>
  <si>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</si>
  <si>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</si>
  <si>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</si>
  <si>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</si>
  <si>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</si>
  <si>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</si>
  <si>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</si>
  <si>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</si>
  <si>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</si>
  <si>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</si>
  <si>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</si>
  <si>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</si>
  <si>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</si>
  <si>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</si>
  <si>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</si>
  <si>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</si>
  <si>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</si>
  <si>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</si>
  <si>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</si>
  <si>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</si>
  <si>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</si>
  <si>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</si>
  <si>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</si>
  <si>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</si>
  <si>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</si>
  <si>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</si>
  <si>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</si>
  <si>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</si>
  <si>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</si>
  <si>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</si>
  <si>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</si>
  <si>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</si>
  <si>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</si>
  <si>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</si>
  <si>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</si>
  <si>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</si>
  <si>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</si>
  <si>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</si>
  <si>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</si>
  <si>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</si>
  <si>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</si>
  <si>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</si>
  <si>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</si>
  <si>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</si>
  <si>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</si>
  <si>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</si>
  <si>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</si>
  <si>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</si>
  <si>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</si>
  <si>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</si>
  <si>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</si>
  <si>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</si>
  <si>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</si>
  <si>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</si>
  <si>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</si>
  <si>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</si>
  <si>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</si>
  <si>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</si>
  <si>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</si>
  <si>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</si>
  <si>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</si>
  <si>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</si>
  <si>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</si>
  <si>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</si>
  <si>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</si>
  <si>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</si>
  <si>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</si>
  <si>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</si>
  <si>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</si>
  <si>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</si>
  <si>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</si>
  <si>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</si>
  <si>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</si>
  <si>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</si>
  <si>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</si>
  <si>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</si>
  <si>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</si>
  <si>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</si>
  <si>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</si>
  <si>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</si>
  <si>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</si>
  <si>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</si>
  <si>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</si>
  <si>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</si>
  <si>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</si>
  <si>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</si>
  <si>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</si>
  <si>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</si>
  <si>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</si>
  <si>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</si>
  <si>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</si>
  <si>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</si>
  <si>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</si>
  <si>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</si>
  <si>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</si>
  <si>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</si>
  <si>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</si>
  <si>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</si>
  <si>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</si>
  <si>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</si>
  <si>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</si>
  <si>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</si>
  <si>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</si>
  <si>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</si>
  <si>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</si>
  <si>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</si>
  <si>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</si>
  <si>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</si>
  <si>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</si>
  <si>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</si>
  <si>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</si>
  <si>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</si>
  <si>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</si>
  <si>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</si>
  <si>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</si>
  <si>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</si>
  <si>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</si>
  <si>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</si>
  <si>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</si>
  <si>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</si>
  <si>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</si>
  <si>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</si>
  <si>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</si>
  <si>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</si>
  <si>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</si>
  <si>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</si>
  <si>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</si>
  <si>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</si>
  <si>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</si>
  <si>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</si>
  <si>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</si>
  <si>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</si>
  <si>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</si>
  <si>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</si>
  <si>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</si>
  <si>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</si>
  <si>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</si>
  <si>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</si>
  <si>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</si>
  <si>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</si>
  <si>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</si>
  <si>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</si>
  <si>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</si>
  <si>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</si>
  <si>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</si>
  <si>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</si>
  <si>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</si>
  <si>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</si>
  <si>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</si>
  <si>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</si>
  <si>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</si>
  <si>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</si>
  <si>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</si>
  <si>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</si>
  <si>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</si>
  <si>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</si>
  <si>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</si>
  <si>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</si>
  <si>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</si>
  <si>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</si>
  <si>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</si>
  <si>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</si>
  <si>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</si>
  <si>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</si>
  <si>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</si>
  <si>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</si>
  <si>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</si>
  <si>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</si>
  <si>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</si>
  <si>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</si>
  <si>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</si>
  <si>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</si>
  <si>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</si>
  <si>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</si>
  <si>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</si>
  <si>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</si>
  <si>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</si>
  <si>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</si>
  <si>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</si>
  <si>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</si>
  <si>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</si>
  <si>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</si>
  <si>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</si>
  <si>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</si>
  <si>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</si>
  <si>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</si>
  <si>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</si>
  <si>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</si>
  <si>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</si>
  <si>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</si>
  <si>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</si>
  <si>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</si>
  <si>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</si>
  <si>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</si>
  <si>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</si>
  <si>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</si>
  <si>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</si>
  <si>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</si>
  <si>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</si>
  <si>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</si>
  <si>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</si>
  <si>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</si>
  <si>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</si>
  <si>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</si>
  <si>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</si>
  <si>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</si>
  <si>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</si>
  <si>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</si>
  <si>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</si>
  <si>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</si>
  <si>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</si>
  <si>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</si>
  <si>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</si>
  <si>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</si>
  <si>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</si>
  <si>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</si>
  <si>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</si>
  <si>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</si>
  <si>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</si>
  <si>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</si>
  <si>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</si>
  <si>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</si>
  <si>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</si>
  <si>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</si>
  <si>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</si>
  <si>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</si>
  <si>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</si>
  <si>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</si>
  <si>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</si>
  <si>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</si>
  <si>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</si>
  <si>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</si>
  <si>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</si>
  <si>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</si>
  <si>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</si>
  <si>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</si>
  <si>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</si>
  <si>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</si>
  <si>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</si>
  <si>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</si>
  <si>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</si>
  <si>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</si>
  <si>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</si>
  <si>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</si>
  <si>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</si>
  <si>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</si>
  <si>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</si>
  <si>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</si>
  <si>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</si>
  <si>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</si>
  <si>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</si>
  <si>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</si>
  <si>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</si>
  <si>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</si>
  <si>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</si>
  <si>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</si>
  <si>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</si>
  <si>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</si>
  <si>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</si>
  <si>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</si>
  <si>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</si>
  <si>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</si>
  <si>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</si>
  <si>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</si>
  <si>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</si>
  <si>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</si>
  <si>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</si>
  <si>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</si>
  <si>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</si>
  <si>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</si>
  <si>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</si>
  <si>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</si>
  <si>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</si>
  <si>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</si>
  <si>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</si>
  <si>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</si>
  <si>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</si>
  <si>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</si>
  <si>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</si>
  <si>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</si>
  <si>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</si>
  <si>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</si>
  <si>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</si>
  <si>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</si>
  <si>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</si>
  <si>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</si>
  <si>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</si>
  <si>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</si>
  <si>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</si>
  <si>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</si>
  <si>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</si>
  <si>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</si>
  <si>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</si>
  <si>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</si>
  <si>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</si>
  <si>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</si>
  <si>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</si>
  <si>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</si>
  <si>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</si>
  <si>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</si>
  <si>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</si>
  <si>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</si>
  <si>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</si>
  <si>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</si>
  <si>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</si>
  <si>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</si>
  <si>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</si>
  <si>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</si>
  <si>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</si>
  <si>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</si>
  <si>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</si>
  <si>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</si>
  <si>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</si>
  <si>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</si>
  <si>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</si>
  <si>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</si>
  <si>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</si>
  <si>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</si>
  <si>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</si>
  <si>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</si>
  <si>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</si>
  <si>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</si>
  <si>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</si>
  <si>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</si>
  <si>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</si>
  <si>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</si>
  <si>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</si>
  <si>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</si>
  <si>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</si>
  <si>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</si>
  <si>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</si>
  <si>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</si>
  <si>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</si>
  <si>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</si>
  <si>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</si>
  <si>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</si>
  <si>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</si>
  <si>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</si>
  <si>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</si>
  <si>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</si>
  <si>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</si>
  <si>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</si>
  <si>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</si>
  <si>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</si>
  <si>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</si>
  <si>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</si>
  <si>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</si>
  <si>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</si>
  <si>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</si>
  <si>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</si>
  <si>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</si>
  <si>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</si>
  <si>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</si>
  <si>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</si>
  <si>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</si>
  <si>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</si>
  <si>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</si>
  <si>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</si>
  <si>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</si>
  <si>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</si>
  <si>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</si>
  <si>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</si>
  <si>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</si>
  <si>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</si>
  <si>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</si>
  <si>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</si>
  <si>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</si>
  <si>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</si>
  <si>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</si>
  <si>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</si>
  <si>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</si>
  <si>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</si>
  <si>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</si>
  <si>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</si>
  <si>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</si>
  <si>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</si>
  <si>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</si>
  <si>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</si>
  <si>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</si>
  <si>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</si>
  <si>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</si>
  <si>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</si>
  <si>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</si>
  <si>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</si>
  <si>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</si>
  <si>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</si>
  <si>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</si>
  <si>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</si>
  <si>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</si>
  <si>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</si>
  <si>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</si>
  <si>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</si>
  <si>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</si>
  <si>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</si>
  <si>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</si>
  <si>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</si>
  <si>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</si>
  <si>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</si>
  <si>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</si>
  <si>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</si>
  <si>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</si>
  <si>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</si>
  <si>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</si>
  <si>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</si>
  <si>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</si>
  <si>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</si>
  <si>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</si>
  <si>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</si>
  <si>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</si>
  <si>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</si>
  <si>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</si>
  <si>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</si>
  <si>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</si>
  <si>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</si>
  <si>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</si>
  <si>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</si>
  <si>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</si>
  <si>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</si>
  <si>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</si>
  <si>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</si>
  <si>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</si>
  <si>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</si>
  <si>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</si>
  <si>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</si>
  <si>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</si>
  <si>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</si>
  <si>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</si>
  <si>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</si>
  <si>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</si>
  <si>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</si>
  <si>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</si>
  <si>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</si>
  <si>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</si>
  <si>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</si>
  <si>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</si>
  <si>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</si>
  <si>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</si>
  <si>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</si>
  <si>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</si>
  <si>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</si>
  <si>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</si>
  <si>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</si>
  <si>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</si>
  <si>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</si>
  <si>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</si>
  <si>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</si>
  <si>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</si>
  <si>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</si>
  <si>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</si>
  <si>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</si>
  <si>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</si>
  <si>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</si>
  <si>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</si>
  <si>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</si>
  <si>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</si>
  <si>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</si>
  <si>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</si>
  <si>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</si>
  <si>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</si>
  <si>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</si>
  <si>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</si>
  <si>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</si>
  <si>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</si>
  <si>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</si>
  <si>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</si>
  <si>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</si>
  <si>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</si>
  <si>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</si>
  <si>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</si>
  <si>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</si>
  <si>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</si>
  <si>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</si>
  <si>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</si>
  <si>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</si>
  <si>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</si>
  <si>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</si>
  <si>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</si>
  <si>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</si>
  <si>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</si>
  <si>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</si>
  <si>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</si>
  <si>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</si>
  <si>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</si>
  <si>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</si>
  <si>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</si>
  <si>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</si>
  <si>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</si>
  <si>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</si>
  <si>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</si>
  <si>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</si>
  <si>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</si>
  <si>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</si>
  <si>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</si>
  <si>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</si>
  <si>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</si>
  <si>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</si>
  <si>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</si>
  <si>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</si>
  <si>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</si>
  <si>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</si>
  <si>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</si>
  <si>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</si>
  <si>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</si>
  <si>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</si>
  <si>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</si>
  <si>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</si>
  <si>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</si>
  <si>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</si>
  <si>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</si>
  <si>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</si>
  <si>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</si>
  <si>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</si>
  <si>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</si>
  <si>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</si>
  <si>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</si>
  <si>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</si>
  <si>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</si>
  <si>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</si>
  <si>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</si>
  <si>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</si>
  <si>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</si>
  <si>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</si>
  <si>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</si>
  <si>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</si>
  <si>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</si>
  <si>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</si>
  <si>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</si>
  <si>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</si>
  <si>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</si>
  <si>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</si>
  <si>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</si>
  <si>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</si>
  <si>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</si>
  <si>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</si>
  <si>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</si>
  <si>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</si>
  <si>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</si>
  <si>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</si>
  <si>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</si>
  <si>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</si>
  <si>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</si>
  <si>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</si>
  <si>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</si>
  <si>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</si>
  <si>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</si>
  <si>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</si>
  <si>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</si>
  <si>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</si>
  <si>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</si>
  <si>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</si>
  <si>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</si>
  <si>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</si>
  <si>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</si>
  <si>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</si>
  <si>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</si>
  <si>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</si>
  <si>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</si>
  <si>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</si>
  <si>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</si>
  <si>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</si>
  <si>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</si>
  <si>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</si>
  <si>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</si>
  <si>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</si>
  <si>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</si>
  <si>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</si>
  <si>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</si>
  <si>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</si>
  <si>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</si>
  <si>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</si>
  <si>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</si>
  <si>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</si>
  <si>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</si>
  <si>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</si>
  <si>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</si>
  <si>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</si>
  <si>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</si>
  <si>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</si>
  <si>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</si>
  <si>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</si>
  <si>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</si>
  <si>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</si>
  <si>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</si>
  <si>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</si>
  <si>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</si>
  <si>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</si>
  <si>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</si>
  <si>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</si>
  <si>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</si>
  <si>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</si>
  <si>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</si>
  <si>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</si>
  <si>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</si>
  <si>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</si>
  <si>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</si>
  <si>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</si>
  <si>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</si>
  <si>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</si>
  <si>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</si>
  <si>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</si>
  <si>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</si>
  <si>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</si>
  <si>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</si>
  <si>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</si>
  <si>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</si>
  <si>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</si>
  <si>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</si>
  <si>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</si>
  <si>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</si>
  <si>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</si>
  <si>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</si>
  <si>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</si>
  <si>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</si>
  <si>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</si>
  <si>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</si>
  <si>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</si>
  <si>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</si>
  <si>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</si>
  <si>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</si>
  <si>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</si>
  <si>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</si>
  <si>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</si>
  <si>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</si>
  <si>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</si>
  <si>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</si>
  <si>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</si>
  <si>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</si>
  <si>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</si>
  <si>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</si>
  <si>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</si>
  <si>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</si>
  <si>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</si>
  <si>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</si>
  <si>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</si>
  <si>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</si>
  <si>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</si>
  <si>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</si>
  <si>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</si>
  <si>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</si>
  <si>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</si>
  <si>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</si>
  <si>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</si>
  <si>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</si>
  <si>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</si>
  <si>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</si>
  <si>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</si>
  <si>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</si>
  <si>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</si>
  <si>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</si>
  <si>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</si>
  <si>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</si>
  <si>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</si>
  <si>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</si>
  <si>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</si>
  <si>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</si>
  <si>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</si>
  <si>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</si>
  <si>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</si>
  <si>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</si>
  <si>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</si>
  <si>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</si>
  <si>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</si>
  <si>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</si>
  <si>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</si>
  <si>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</si>
  <si>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</si>
  <si>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</si>
  <si>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</si>
  <si>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</si>
  <si>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</si>
  <si>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</si>
  <si>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</si>
  <si>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</si>
  <si>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</si>
  <si>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</si>
  <si>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</si>
  <si>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</si>
  <si>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</si>
  <si>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</si>
  <si>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</si>
  <si>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</si>
  <si>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</si>
  <si>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</si>
  <si>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</si>
  <si>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</si>
  <si>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</si>
  <si>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</si>
  <si>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</si>
  <si>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</si>
  <si>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</si>
  <si>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</si>
  <si>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</si>
  <si>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</si>
  <si>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</si>
  <si>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</si>
  <si>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</si>
  <si>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</si>
  <si>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</si>
  <si>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</si>
  <si>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</si>
  <si>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</si>
  <si>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</si>
  <si>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</si>
  <si>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</si>
  <si>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</si>
  <si>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</si>
  <si>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</si>
  <si>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</si>
  <si>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</si>
  <si>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</si>
  <si>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</si>
  <si>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</si>
  <si>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</si>
  <si>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</si>
  <si>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</si>
  <si>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</si>
  <si>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</si>
  <si>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</si>
  <si>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</si>
  <si>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</si>
  <si>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</si>
  <si>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</si>
  <si>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</si>
  <si>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</si>
  <si>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</si>
  <si>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</si>
  <si>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</si>
  <si>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</si>
  <si>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</si>
  <si>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</si>
  <si>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</si>
  <si>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</si>
  <si>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</si>
  <si>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</si>
  <si>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</si>
  <si>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</si>
  <si>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</si>
  <si>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</si>
  <si>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</si>
  <si>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</si>
  <si>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</si>
  <si>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</si>
  <si>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</si>
  <si>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</si>
  <si>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</si>
  <si>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</si>
  <si>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</si>
  <si>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</si>
  <si>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</si>
  <si>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</si>
  <si>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</si>
  <si>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</si>
  <si>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</si>
  <si>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</si>
  <si>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</si>
  <si>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</si>
  <si>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</si>
  <si>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</si>
  <si>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</si>
  <si>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</si>
  <si>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</si>
  <si>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</si>
  <si>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</si>
  <si>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</si>
  <si>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</si>
  <si>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</si>
  <si>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</si>
  <si>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</si>
  <si>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</si>
  <si>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</si>
  <si>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</si>
  <si>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</si>
  <si>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</si>
  <si>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</si>
  <si>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</si>
  <si>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</si>
  <si>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</si>
  <si>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</si>
  <si>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</si>
  <si>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</si>
  <si>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</si>
  <si>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</si>
  <si>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</si>
  <si>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</si>
  <si>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</si>
  <si>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</si>
  <si>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</si>
  <si>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</si>
  <si>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</si>
  <si>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</si>
  <si>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</si>
  <si>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</si>
  <si>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</si>
  <si>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</si>
  <si>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</si>
  <si>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</si>
  <si>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</si>
  <si>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</si>
  <si>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</si>
  <si>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</si>
  <si>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</si>
  <si>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</si>
  <si>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</si>
  <si>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</si>
  <si>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</si>
  <si>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</si>
  <si>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</si>
  <si>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</si>
  <si>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</si>
  <si>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</si>
  <si>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</si>
  <si>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</si>
  <si>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</si>
  <si>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</si>
  <si>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</si>
  <si>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</si>
  <si>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</si>
  <si>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</si>
  <si>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</si>
  <si>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</si>
  <si>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</si>
  <si>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</si>
  <si>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</si>
  <si>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</si>
  <si>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</si>
  <si>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</si>
  <si>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</si>
  <si>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</si>
  <si>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</si>
  <si>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</si>
  <si>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</si>
  <si>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</si>
  <si>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</si>
  <si>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</si>
  <si>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</si>
  <si>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</si>
  <si>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</si>
  <si>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</si>
  <si>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</si>
  <si>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</si>
  <si>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</si>
  <si>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</si>
  <si>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</si>
  <si>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</si>
  <si>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</si>
  <si>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</si>
  <si>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</si>
  <si>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</si>
  <si>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</si>
  <si>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</si>
  <si>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</si>
  <si>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</si>
  <si>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</si>
  <si>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</si>
  <si>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</si>
  <si>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</si>
  <si>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</si>
  <si>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</si>
  <si>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</si>
  <si>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</si>
  <si>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</si>
  <si>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</si>
  <si>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</si>
  <si>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</si>
  <si>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</si>
  <si>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</si>
  <si>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</si>
  <si>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</si>
  <si>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</si>
  <si>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</si>
  <si>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</si>
  <si>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</si>
  <si>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</si>
  <si>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</si>
  <si>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</si>
  <si>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</si>
  <si>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</si>
  <si>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</si>
  <si>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</si>
  <si>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</si>
  <si>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</si>
  <si>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</si>
  <si>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</si>
  <si>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</si>
  <si>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</si>
  <si>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</si>
  <si>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</si>
  <si>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</si>
  <si>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</si>
  <si>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</si>
  <si>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</si>
  <si>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</si>
  <si>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</si>
  <si>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</si>
  <si>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</si>
  <si>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</si>
  <si>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</si>
  <si>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</si>
  <si>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</si>
  <si>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</si>
  <si>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</si>
  <si>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</si>
  <si>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</si>
  <si>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</si>
  <si>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</si>
  <si>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</si>
  <si>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</si>
  <si>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</si>
  <si>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</si>
  <si>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</si>
  <si>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</si>
  <si>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</si>
  <si>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</si>
  <si>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</si>
  <si>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</si>
  <si>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</si>
  <si>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</si>
  <si>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</si>
  <si>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</si>
  <si>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</si>
  <si>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</si>
  <si>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</si>
  <si>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</si>
  <si>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</si>
  <si>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</si>
  <si>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</si>
  <si>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</si>
  <si>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</si>
  <si>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</si>
  <si>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</si>
  <si>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</si>
  <si>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</si>
  <si>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</si>
  <si>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</si>
  <si>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</si>
  <si>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</si>
  <si>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</si>
  <si>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</si>
  <si>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</si>
  <si>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</si>
  <si>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</si>
  <si>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</si>
  <si>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</si>
  <si>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</si>
  <si>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</si>
  <si>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</si>
  <si>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</si>
  <si>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</si>
  <si>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</si>
  <si>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</si>
  <si>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</si>
  <si>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</si>
  <si>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</si>
  <si>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</si>
  <si>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</si>
  <si>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</si>
  <si>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</si>
  <si>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</si>
  <si>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</si>
  <si>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</si>
  <si>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</si>
  <si>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</si>
  <si>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</si>
  <si>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</si>
  <si>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</si>
  <si>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</si>
  <si>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</si>
  <si>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</si>
  <si>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</si>
  <si>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</si>
  <si>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</si>
  <si>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</si>
  <si>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</si>
  <si>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</si>
  <si>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</si>
  <si>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</si>
  <si>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</si>
  <si>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</si>
  <si>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</si>
  <si>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</si>
  <si>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</si>
  <si>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</si>
  <si>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</si>
  <si>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</si>
  <si>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</si>
  <si>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</si>
  <si>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</si>
  <si>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</si>
  <si>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</si>
  <si>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</si>
  <si>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</si>
  <si>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</si>
  <si>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</si>
  <si>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</si>
  <si>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</si>
  <si>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</si>
  <si>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</si>
  <si>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</si>
  <si>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</si>
  <si>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</si>
  <si>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</si>
  <si>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</si>
  <si>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</si>
  <si>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</si>
  <si>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</si>
  <si>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</si>
  <si>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</si>
  <si>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</si>
  <si>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</si>
  <si>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</si>
  <si>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</si>
  <si>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</si>
  <si>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</si>
  <si>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</si>
  <si>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</si>
  <si>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</si>
  <si>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</si>
  <si>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</si>
  <si>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</si>
  <si>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</si>
  <si>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</si>
  <si>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</si>
  <si>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</si>
  <si>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</si>
  <si>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</si>
  <si>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</si>
  <si>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</si>
  <si>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</si>
  <si>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</si>
  <si>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</si>
  <si>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</si>
  <si>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</si>
  <si>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</si>
  <si>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</si>
  <si>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</si>
  <si>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</si>
  <si>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</si>
  <si>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</si>
  <si>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</si>
  <si>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</si>
  <si>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</si>
  <si>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</si>
  <si>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</si>
  <si>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</si>
  <si>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</si>
  <si>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</si>
  <si>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</si>
  <si>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</si>
  <si>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</si>
  <si>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</si>
  <si>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</si>
  <si>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</si>
  <si>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</si>
  <si>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</si>
  <si>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</si>
  <si>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</si>
  <si>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</si>
  <si>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</si>
  <si>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</si>
  <si>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</si>
  <si>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</si>
  <si>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</si>
  <si>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</si>
  <si>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</si>
  <si>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</si>
  <si>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</si>
  <si>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</si>
  <si>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</si>
  <si>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</si>
  <si>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</si>
  <si>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</si>
  <si>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</si>
  <si>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</si>
  <si>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</si>
  <si>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</si>
  <si>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</si>
  <si>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</si>
  <si>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</si>
  <si>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</si>
  <si>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</si>
  <si>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</si>
  <si>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</si>
  <si>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</si>
  <si>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</si>
  <si>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</si>
  <si>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</si>
  <si>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</si>
  <si>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</si>
  <si>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</si>
  <si>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</si>
  <si>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</si>
  <si>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</si>
  <si>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</si>
  <si>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</si>
  <si>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</si>
  <si>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</si>
  <si>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</si>
  <si>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</si>
  <si>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</si>
  <si>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</si>
  <si>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</si>
  <si>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</si>
  <si>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</si>
  <si>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</si>
  <si>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</si>
  <si>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</si>
  <si>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</si>
  <si>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</si>
  <si>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</si>
  <si>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</si>
  <si>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</si>
  <si>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</si>
  <si>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</si>
  <si>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</si>
  <si>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</si>
  <si>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</si>
  <si>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</si>
  <si>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</si>
  <si>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</si>
  <si>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</si>
  <si>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</si>
  <si>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</si>
  <si>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</si>
  <si>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</si>
  <si>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</si>
  <si>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</si>
  <si>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</si>
  <si>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</si>
  <si>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</si>
  <si>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</si>
  <si>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</si>
  <si>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</si>
  <si>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</si>
  <si>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</si>
  <si>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</si>
  <si>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</si>
  <si>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</si>
  <si>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</si>
  <si>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</si>
  <si>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</si>
  <si>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</si>
  <si>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</si>
  <si>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</si>
  <si>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</si>
  <si>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</si>
  <si>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</si>
  <si>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</si>
  <si>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</si>
  <si>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</si>
  <si>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</si>
  <si>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</si>
  <si>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</si>
  <si>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</si>
  <si>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</si>
  <si>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</si>
  <si>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</si>
  <si>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</si>
  <si>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</si>
  <si>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</si>
  <si>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</si>
  <si>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</si>
  <si>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</si>
  <si>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</si>
  <si>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</si>
  <si>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</si>
  <si>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</si>
  <si>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</si>
  <si>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</si>
  <si>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</si>
  <si>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</si>
  <si>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</si>
  <si>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</si>
  <si>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</si>
  <si>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</si>
  <si>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</si>
  <si>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</si>
  <si>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</si>
  <si>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</si>
  <si>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</si>
  <si>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</si>
  <si>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</si>
  <si>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</si>
  <si>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</si>
  <si>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</si>
  <si>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</si>
  <si>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</si>
  <si>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</si>
  <si>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</si>
  <si>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</si>
  <si>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</si>
  <si>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</si>
  <si>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</si>
  <si>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</si>
  <si>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</si>
  <si>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</si>
  <si>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</si>
  <si>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</si>
  <si>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</si>
  <si>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</si>
  <si>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</si>
  <si>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</si>
  <si>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</si>
  <si>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</si>
  <si>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</si>
  <si>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</si>
  <si>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</si>
  <si>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</si>
  <si>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</si>
  <si>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</si>
  <si>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</si>
  <si>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</si>
  <si>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</si>
  <si>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</si>
  <si>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</si>
  <si>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</si>
  <si>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</si>
  <si>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</si>
  <si>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</si>
  <si>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</si>
  <si>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</si>
  <si>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</si>
  <si>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</si>
  <si>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</si>
  <si>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</si>
  <si>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</si>
  <si>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</si>
  <si>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</si>
  <si>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</si>
  <si>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</si>
  <si>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</si>
  <si>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</si>
  <si>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</si>
  <si>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</si>
  <si>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</si>
  <si>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</si>
  <si>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</si>
  <si>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</si>
  <si>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</si>
  <si>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</si>
  <si>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</si>
  <si>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</si>
  <si>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</si>
  <si>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</si>
  <si>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</si>
  <si>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</si>
  <si>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</si>
  <si>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</si>
  <si>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</si>
  <si>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</si>
  <si>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</si>
  <si>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</si>
  <si>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</si>
  <si>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</si>
  <si>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</si>
  <si>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</si>
  <si>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</si>
  <si>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</si>
  <si>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</si>
  <si>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</si>
  <si>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</si>
  <si>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</si>
  <si>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</si>
  <si>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</si>
  <si>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</si>
  <si>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</si>
  <si>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</si>
  <si>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</si>
  <si>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</si>
  <si>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</si>
  <si>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</si>
  <si>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</si>
  <si>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</si>
  <si>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</si>
  <si>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</si>
  <si>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</si>
  <si>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</si>
  <si>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</si>
  <si>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</si>
  <si>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</si>
  <si>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</si>
  <si>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</si>
  <si>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</si>
  <si>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</si>
  <si>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</si>
  <si>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</si>
  <si>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</si>
  <si>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</si>
  <si>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</si>
  <si>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</si>
  <si>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</si>
  <si>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</si>
  <si>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</si>
  <si>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</si>
  <si>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</si>
  <si>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</si>
  <si>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</si>
  <si>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</si>
  <si>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</si>
  <si>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</si>
  <si>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</si>
  <si>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</si>
  <si>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</si>
  <si>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</si>
  <si>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</si>
  <si>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</si>
  <si>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</si>
  <si>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</si>
  <si>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</si>
  <si>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</si>
  <si>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</si>
  <si>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</si>
  <si>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</si>
  <si>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</si>
  <si>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</si>
  <si>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</si>
  <si>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</si>
  <si>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</si>
  <si>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</si>
  <si>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</si>
  <si>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</si>
  <si>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</si>
  <si>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</si>
  <si>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</si>
  <si>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</si>
  <si>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</si>
  <si>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</si>
  <si>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</si>
  <si>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</si>
  <si>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</si>
  <si>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</si>
  <si>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</si>
  <si>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</si>
  <si>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</si>
  <si>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</si>
  <si>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</si>
  <si>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</si>
  <si>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</si>
  <si>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</si>
  <si>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</si>
  <si>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</si>
  <si>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</si>
  <si>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</si>
  <si>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</si>
  <si>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</si>
  <si>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</si>
  <si>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</si>
  <si>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</si>
  <si>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</si>
  <si>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</si>
  <si>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</si>
  <si>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</si>
  <si>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</si>
  <si>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</si>
  <si>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</si>
  <si>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</si>
  <si>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</si>
  <si>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</si>
  <si>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</si>
  <si>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</si>
  <si>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</si>
  <si>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</si>
  <si>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</si>
  <si>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</si>
  <si>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</si>
  <si>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</si>
  <si>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</si>
  <si>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</si>
  <si>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</si>
  <si>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</si>
  <si>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</si>
  <si>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</si>
  <si>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</si>
  <si>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</si>
  <si>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</si>
  <si>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</si>
  <si>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</si>
  <si>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</si>
  <si>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</si>
  <si>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</si>
  <si>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</si>
  <si>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</si>
  <si>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</si>
  <si>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</si>
  <si>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</si>
  <si>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</si>
  <si>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</si>
  <si>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</si>
  <si>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</si>
  <si>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</si>
  <si>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</si>
  <si>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</si>
  <si>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</si>
  <si>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</si>
  <si>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</si>
  <si>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</si>
  <si>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</si>
  <si>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</si>
  <si>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</si>
  <si>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</si>
  <si>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</si>
  <si>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</si>
  <si>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</si>
  <si>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</si>
  <si>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</si>
  <si>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</si>
  <si>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</si>
  <si>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</si>
  <si>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</si>
  <si>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</si>
  <si>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</si>
  <si>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</si>
  <si>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</si>
  <si>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</si>
  <si>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</si>
  <si>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</si>
  <si>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</si>
  <si>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</si>
  <si>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</si>
  <si>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</si>
  <si>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</si>
  <si>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</si>
  <si>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</si>
  <si>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</si>
  <si>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</si>
  <si>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</si>
  <si>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</si>
  <si>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</si>
  <si>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</si>
  <si>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</si>
  <si>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</si>
  <si>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</si>
  <si>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</si>
  <si>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</si>
  <si>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</si>
  <si>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</si>
  <si>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</si>
  <si>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</si>
  <si>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</si>
  <si>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</si>
  <si>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</si>
  <si>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</si>
  <si>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</si>
  <si>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</si>
  <si>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</si>
  <si>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</si>
  <si>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</si>
  <si>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</si>
  <si>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</si>
  <si>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</si>
  <si>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</si>
  <si>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</si>
  <si>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</si>
  <si>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</si>
  <si>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</si>
  <si>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</si>
  <si>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</si>
  <si>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</si>
  <si>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</si>
  <si>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</si>
  <si>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</si>
  <si>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</si>
  <si>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</si>
  <si>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</si>
  <si>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</si>
  <si>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</si>
  <si>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</si>
  <si>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</si>
  <si>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</si>
  <si>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</si>
  <si>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</si>
  <si>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</si>
  <si>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</si>
  <si>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</si>
  <si>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</si>
  <si>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</si>
  <si>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</si>
  <si>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</si>
  <si>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</si>
  <si>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</si>
  <si>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</si>
  <si>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</si>
  <si>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</si>
  <si>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</si>
  <si>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</si>
  <si>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</si>
  <si>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</si>
  <si>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</si>
  <si>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</si>
  <si>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</si>
  <si>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</si>
  <si>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</si>
  <si>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</si>
  <si>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</si>
  <si>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</si>
  <si>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</si>
  <si>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</si>
  <si>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</si>
  <si>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</si>
  <si>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</si>
  <si>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</si>
  <si>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</si>
  <si>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</si>
  <si>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</si>
  <si>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</si>
  <si>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</si>
  <si>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</si>
  <si>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</si>
  <si>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</si>
  <si>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</si>
  <si>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</si>
  <si>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</si>
  <si>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</si>
  <si>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</si>
  <si>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</si>
  <si>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</si>
  <si>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</si>
  <si>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</si>
  <si>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</si>
  <si>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</si>
  <si>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</si>
  <si>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</si>
  <si>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</si>
  <si>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</si>
  <si>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</si>
  <si>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</si>
  <si>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</si>
  <si>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</si>
  <si>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</si>
  <si>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</si>
  <si>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</si>
  <si>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</si>
  <si>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</si>
  <si>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</si>
  <si>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</si>
  <si>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</si>
  <si>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</si>
  <si>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</si>
  <si>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</si>
  <si>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</si>
  <si>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</si>
  <si>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</si>
  <si>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</si>
  <si>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</si>
  <si>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</si>
  <si>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</si>
  <si>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</si>
  <si>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</si>
  <si>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</si>
  <si>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</si>
  <si>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</si>
  <si>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</si>
  <si>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</si>
  <si>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</si>
  <si>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</si>
  <si>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</si>
  <si>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</si>
  <si>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</si>
  <si>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</si>
  <si>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</si>
  <si>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</si>
  <si>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</si>
  <si>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</si>
  <si>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</si>
  <si>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</si>
  <si>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</si>
  <si>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</si>
  <si>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</si>
  <si>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</si>
  <si>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</si>
  <si>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</si>
  <si>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</si>
  <si>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</si>
  <si>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</si>
  <si>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</si>
  <si>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</si>
  <si>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</si>
  <si>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</si>
  <si>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</si>
  <si>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</si>
  <si>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</si>
  <si>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</si>
  <si>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</si>
  <si>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</si>
  <si>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</si>
  <si>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</si>
  <si>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</si>
  <si>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</si>
  <si>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</si>
  <si>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</si>
  <si>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</si>
  <si>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</si>
  <si>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</si>
  <si>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</si>
  <si>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</si>
  <si>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</si>
  <si>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</si>
  <si>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</si>
  <si>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</si>
  <si>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</si>
  <si>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</si>
  <si>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</si>
  <si>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</si>
  <si>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</si>
  <si>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</si>
  <si>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</si>
  <si>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</si>
  <si>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</si>
  <si>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</si>
  <si>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</si>
  <si>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</si>
  <si>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</si>
  <si>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</si>
  <si>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</si>
  <si>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</si>
  <si>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</si>
  <si>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</si>
  <si>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</si>
  <si>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</si>
  <si>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</si>
  <si>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</si>
  <si>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</si>
  <si>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</si>
  <si>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</si>
  <si>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</si>
  <si>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</si>
  <si>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</si>
  <si>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</si>
  <si>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</si>
  <si>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</si>
  <si>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</si>
  <si>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</si>
  <si>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</si>
  <si>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</si>
  <si>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</si>
  <si>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</si>
  <si>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</si>
  <si>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</si>
  <si>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</si>
  <si>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</si>
  <si>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</si>
  <si>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</si>
  <si>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</si>
  <si>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</si>
  <si>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</si>
  <si>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</si>
  <si>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</si>
  <si>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</si>
  <si>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</si>
  <si>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</si>
  <si>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</si>
  <si>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</si>
  <si>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</si>
  <si>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</si>
  <si>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</si>
  <si>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</si>
  <si>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</si>
  <si>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</si>
  <si>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</si>
  <si>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</si>
  <si>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</si>
  <si>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</si>
  <si>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</si>
  <si>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</si>
  <si>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</si>
  <si>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</si>
  <si>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</si>
  <si>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</si>
  <si>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</si>
  <si>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</si>
  <si>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</si>
  <si>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</si>
  <si>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</si>
  <si>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</si>
  <si>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</si>
  <si>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</si>
  <si>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</si>
  <si>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</si>
  <si>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</si>
  <si>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</si>
  <si>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</si>
  <si>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</si>
  <si>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</si>
  <si>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</si>
  <si>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</si>
  <si>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</si>
  <si>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</si>
  <si>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</si>
  <si>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</si>
  <si>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</si>
  <si>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</si>
  <si>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</si>
  <si>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</si>
  <si>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</si>
  <si>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</si>
  <si>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</si>
  <si>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</si>
  <si>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</si>
  <si>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</si>
  <si>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</si>
  <si>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</si>
  <si>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</si>
  <si>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</si>
  <si>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</si>
  <si>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</si>
  <si>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</si>
  <si>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</si>
  <si>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</si>
  <si>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</si>
  <si>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</si>
  <si>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</si>
  <si>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</si>
  <si>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</si>
  <si>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</si>
  <si>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</si>
  <si>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</si>
  <si>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</si>
  <si>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</si>
  <si>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</si>
  <si>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</si>
  <si>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</si>
  <si>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</si>
  <si>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</si>
  <si>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</si>
  <si>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</si>
  <si>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</si>
  <si>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</si>
  <si>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</si>
  <si>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</si>
  <si>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</si>
  <si>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</si>
  <si>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</si>
  <si>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</si>
  <si>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</si>
  <si>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</si>
  <si>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</si>
  <si>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</si>
  <si>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</si>
  <si>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</si>
  <si>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</si>
  <si>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</si>
  <si>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</si>
  <si>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</si>
  <si>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</si>
  <si>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</si>
  <si>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</si>
  <si>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</si>
  <si>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</si>
  <si>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</si>
  <si>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</si>
  <si>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</si>
  <si>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</si>
  <si>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</si>
  <si>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</si>
  <si>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</si>
  <si>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</si>
  <si>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</si>
  <si>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</si>
  <si>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</si>
  <si>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</si>
  <si>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</si>
  <si>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</si>
  <si>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</si>
  <si>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</si>
  <si>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</si>
  <si>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</si>
  <si>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</si>
  <si>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</si>
  <si>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</si>
  <si>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</si>
  <si>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</si>
  <si>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</si>
  <si>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</si>
  <si>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</si>
  <si>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</si>
  <si>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</si>
  <si>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</si>
  <si>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</si>
  <si>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</si>
  <si>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</si>
  <si>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</si>
  <si>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</si>
  <si>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</si>
  <si>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</si>
  <si>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</si>
  <si>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</si>
  <si>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</si>
  <si>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</si>
  <si>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</si>
  <si>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</si>
  <si>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</si>
  <si>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</si>
  <si>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</si>
  <si>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</si>
  <si>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</si>
  <si>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</si>
  <si>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</si>
  <si>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</si>
  <si>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</si>
  <si>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</si>
  <si>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</si>
  <si>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</si>
  <si>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</si>
  <si>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</si>
  <si>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</si>
  <si>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</si>
  <si>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</si>
  <si>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</si>
  <si>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</si>
  <si>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</si>
  <si>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</si>
  <si>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</si>
  <si>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</si>
  <si>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</si>
  <si>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</si>
  <si>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</si>
  <si>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</si>
  <si>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</si>
  <si>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</si>
  <si>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</si>
  <si>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</si>
  <si>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</si>
  <si>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</si>
  <si>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</si>
  <si>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</si>
  <si>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</si>
  <si>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</si>
  <si>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</si>
  <si>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</si>
  <si>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</si>
  <si>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</si>
  <si>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</si>
  <si>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</si>
  <si>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</si>
  <si>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</si>
  <si>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</si>
  <si>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</si>
  <si>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</si>
  <si>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</si>
  <si>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</si>
  <si>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</si>
  <si>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</si>
  <si>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</si>
  <si>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</si>
  <si>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</si>
  <si>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</si>
  <si>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</si>
  <si>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</si>
  <si>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</si>
  <si>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</si>
  <si>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</si>
  <si>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</si>
  <si>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</si>
  <si>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</si>
  <si>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</si>
  <si>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</si>
  <si>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</si>
  <si>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</si>
  <si>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</si>
  <si>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</si>
  <si>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</si>
  <si>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</si>
  <si>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</si>
  <si>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</si>
  <si>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</si>
  <si>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</si>
  <si>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</si>
  <si>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</si>
  <si>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</si>
  <si>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</si>
  <si>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</si>
  <si>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</si>
  <si>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</si>
  <si>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</si>
  <si>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</si>
  <si>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</si>
  <si>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</si>
  <si>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</si>
  <si>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</si>
  <si>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</si>
  <si>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</si>
  <si>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</si>
  <si>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</si>
  <si>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</si>
  <si>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</si>
  <si>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</si>
  <si>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</si>
  <si>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</si>
  <si>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</si>
  <si>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</si>
  <si>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</si>
  <si>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</si>
  <si>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</si>
  <si>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</si>
  <si>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</si>
  <si>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</si>
  <si>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</si>
  <si>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</si>
  <si>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</si>
  <si>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</si>
  <si>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</si>
  <si>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</si>
  <si>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</si>
  <si>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</si>
  <si>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</si>
  <si>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</si>
  <si>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</si>
  <si>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</si>
  <si>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</si>
  <si>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</si>
  <si>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</si>
  <si>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</si>
  <si>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</si>
  <si>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</si>
  <si>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</si>
  <si>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</si>
  <si>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</si>
  <si>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</si>
  <si>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</si>
  <si>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</si>
  <si>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</si>
  <si>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</si>
  <si>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</si>
  <si>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</si>
  <si>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</si>
  <si>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</si>
  <si>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</si>
  <si>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</si>
  <si>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</si>
  <si>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</si>
  <si>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</si>
  <si>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</si>
  <si>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</si>
  <si>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</si>
  <si>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</si>
  <si>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</si>
  <si>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</si>
  <si>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</si>
  <si>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</si>
  <si>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</si>
  <si>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</si>
  <si>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</si>
  <si>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</si>
  <si>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</si>
  <si>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</si>
  <si>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</si>
  <si>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</si>
  <si>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</si>
  <si>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</si>
  <si>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</si>
  <si>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</si>
  <si>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</si>
  <si>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</si>
  <si>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</si>
  <si>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</si>
  <si>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</si>
  <si>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</si>
  <si>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</si>
  <si>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</si>
  <si>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</si>
  <si>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</si>
  <si>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</si>
  <si>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</si>
  <si>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</si>
  <si>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</si>
  <si>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</si>
  <si>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</si>
  <si>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</si>
  <si>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</si>
  <si>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</si>
  <si>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</si>
  <si>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</si>
  <si>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</si>
  <si>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</si>
  <si>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</si>
  <si>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</si>
  <si>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</si>
  <si>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</si>
  <si>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</si>
  <si>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</si>
  <si>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</si>
  <si>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</si>
  <si>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</si>
  <si>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</si>
  <si>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</si>
  <si>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</si>
  <si>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</si>
  <si>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</si>
  <si>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</si>
  <si>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</si>
  <si>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</si>
  <si>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</si>
  <si>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</si>
  <si>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</si>
  <si>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</si>
  <si>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</si>
  <si>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</si>
  <si>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</si>
  <si>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</si>
  <si>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</si>
  <si>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</si>
  <si>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</si>
  <si>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</si>
  <si>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</si>
  <si>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</si>
  <si>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</si>
  <si>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</si>
  <si>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</si>
  <si>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</si>
  <si>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</si>
  <si>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</si>
  <si>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</si>
  <si>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</si>
  <si>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</si>
  <si>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</si>
  <si>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</si>
  <si>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</si>
  <si>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</si>
  <si>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</si>
  <si>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</si>
  <si>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</si>
  <si>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</si>
  <si>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</si>
  <si>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</si>
  <si>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</si>
  <si>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</si>
  <si>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</si>
  <si>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</si>
  <si>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</si>
  <si>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</si>
  <si>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</si>
  <si>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</si>
  <si>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</si>
  <si>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</si>
  <si>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</si>
  <si>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</si>
  <si>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</si>
  <si>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</si>
  <si>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</si>
  <si>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</si>
  <si>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</si>
  <si>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</si>
  <si>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</si>
  <si>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</si>
  <si>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</si>
  <si>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</si>
  <si>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</si>
  <si>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</si>
  <si>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</si>
  <si>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</si>
  <si>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</si>
  <si>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</si>
  <si>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</si>
  <si>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</si>
  <si>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</si>
  <si>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</si>
  <si>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</si>
  <si>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</si>
  <si>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</si>
  <si>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</si>
  <si>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</si>
  <si>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</si>
  <si>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</si>
  <si>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</si>
  <si>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</si>
  <si>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</si>
  <si>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</si>
  <si>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</si>
  <si>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</si>
  <si>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</si>
  <si>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</si>
  <si>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</si>
  <si>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</si>
  <si>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</si>
  <si>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</si>
  <si>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</si>
  <si>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</si>
  <si>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</si>
  <si>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</si>
  <si>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</si>
  <si>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</si>
  <si>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</si>
  <si>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</si>
  <si>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</si>
  <si>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</si>
  <si>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</si>
  <si>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</si>
  <si>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</si>
  <si>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</si>
  <si>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</si>
  <si>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</si>
  <si>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</si>
  <si>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</si>
  <si>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</si>
  <si>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</si>
  <si>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</si>
  <si>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</si>
  <si>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</si>
  <si>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</si>
  <si>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</si>
  <si>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</si>
  <si>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</si>
  <si>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</si>
  <si>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</si>
  <si>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</si>
  <si>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</si>
  <si>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</si>
  <si>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</si>
  <si>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</si>
  <si>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</si>
  <si>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</si>
  <si>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</si>
  <si>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</si>
  <si>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</si>
  <si>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</si>
  <si>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</si>
  <si>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</si>
  <si>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</si>
  <si>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</si>
  <si>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</si>
  <si>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</si>
  <si>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</si>
  <si>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</si>
  <si>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</si>
  <si>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</si>
  <si>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</si>
  <si>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</si>
  <si>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</si>
  <si>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</si>
  <si>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</si>
  <si>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</si>
  <si>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</si>
  <si>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</si>
  <si>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</si>
  <si>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</si>
  <si>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</si>
  <si>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</si>
  <si>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</si>
  <si>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</si>
  <si>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</si>
  <si>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</si>
  <si>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</si>
  <si>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</si>
  <si>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</si>
  <si>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</si>
  <si>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</si>
  <si>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</si>
  <si>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</si>
  <si>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</si>
  <si>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</si>
  <si>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</si>
  <si>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</si>
  <si>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</si>
  <si>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</si>
  <si>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</si>
  <si>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</si>
  <si>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</si>
  <si>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</si>
  <si>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</si>
  <si>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</si>
  <si>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</si>
  <si>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</si>
  <si>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</si>
  <si>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</si>
  <si>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</si>
  <si>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</si>
  <si>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</si>
  <si>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</si>
  <si>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</si>
  <si>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</si>
  <si>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</si>
  <si>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</si>
  <si>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</si>
  <si>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</si>
  <si>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</si>
  <si>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</si>
  <si>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</si>
  <si>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</si>
  <si>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</si>
  <si>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</si>
  <si>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</si>
  <si>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</si>
  <si>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</si>
  <si>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</si>
  <si>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</si>
  <si>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</si>
  <si>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</si>
  <si>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</si>
  <si>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</si>
  <si>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</si>
  <si>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</si>
  <si>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</si>
  <si>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</si>
  <si>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</si>
  <si>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</si>
  <si>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</si>
  <si>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</si>
  <si>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</si>
  <si>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</si>
  <si>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</si>
  <si>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</si>
  <si>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</si>
  <si>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</si>
  <si>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</si>
  <si>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</si>
  <si>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</si>
  <si>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</si>
  <si>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</si>
  <si>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</si>
  <si>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</si>
  <si>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</si>
  <si>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</si>
  <si>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</si>
  <si>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</si>
  <si>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</si>
  <si>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</si>
  <si>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</si>
  <si>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</si>
  <si>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</si>
  <si>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</si>
  <si>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</si>
  <si>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</si>
  <si>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</si>
  <si>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</si>
  <si>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</si>
  <si>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</si>
  <si>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</si>
  <si>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</si>
  <si>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</si>
  <si>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</si>
  <si>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</si>
  <si>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</si>
  <si>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</si>
  <si>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</si>
  <si>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</si>
  <si>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</si>
  <si>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</si>
  <si>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</si>
  <si>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</si>
  <si>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</si>
  <si>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</si>
  <si>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</si>
  <si>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</si>
  <si>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</si>
  <si>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</si>
  <si>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</si>
  <si>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</si>
  <si>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</si>
  <si>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</si>
  <si>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</si>
  <si>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</si>
  <si>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</si>
  <si>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</si>
  <si>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</si>
  <si>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</si>
  <si>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</si>
  <si>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</si>
  <si>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</si>
  <si>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</si>
  <si>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</si>
  <si>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</si>
  <si>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</si>
  <si>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</si>
  <si>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</si>
  <si>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</si>
  <si>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</si>
  <si>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</si>
  <si>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</si>
  <si>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</si>
  <si>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</si>
  <si>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</si>
  <si>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</si>
  <si>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</si>
  <si>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</si>
  <si>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</si>
  <si>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</si>
  <si>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</si>
  <si>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</si>
  <si>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</si>
  <si>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</si>
  <si>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</si>
  <si>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</si>
  <si>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</si>
  <si>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</si>
  <si>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</si>
  <si>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</si>
  <si>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</si>
  <si>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</si>
  <si>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</si>
  <si>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</si>
  <si>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</si>
  <si>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</si>
  <si>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</si>
  <si>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</si>
  <si>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</si>
  <si>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</si>
  <si>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</si>
  <si>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</si>
  <si>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</si>
  <si>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</si>
  <si>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</si>
  <si>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</si>
  <si>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</si>
  <si>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</si>
  <si>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</si>
  <si>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</si>
  <si>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</si>
  <si>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</si>
  <si>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</si>
  <si>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</si>
  <si>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</si>
  <si>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</si>
  <si>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</si>
  <si>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</si>
  <si>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</si>
  <si>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</si>
  <si>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</si>
  <si>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</si>
  <si>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</si>
  <si>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</si>
  <si>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</si>
  <si>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</si>
  <si>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</si>
  <si>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</si>
  <si>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</si>
  <si>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</si>
  <si>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</si>
  <si>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</si>
  <si>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</si>
  <si>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</si>
  <si>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</si>
  <si>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</si>
  <si>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</si>
  <si>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</si>
  <si>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</si>
  <si>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</si>
  <si>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</si>
  <si>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</si>
  <si>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</si>
  <si>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</si>
  <si>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</si>
  <si>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</si>
  <si>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</si>
  <si>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</si>
  <si>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</si>
  <si>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</si>
  <si>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</si>
  <si>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</si>
  <si>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</si>
  <si>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</si>
  <si>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</si>
  <si>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</si>
  <si>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</si>
  <si>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</si>
  <si>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</si>
  <si>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</si>
  <si>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</si>
  <si>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</si>
  <si>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</si>
  <si>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</si>
  <si>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</si>
  <si>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</si>
  <si>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</si>
  <si>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</si>
  <si>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</si>
  <si>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</si>
  <si>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</si>
  <si>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</si>
  <si>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</si>
  <si>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</si>
  <si>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</si>
  <si>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</si>
  <si>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</si>
  <si>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</si>
  <si>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</si>
  <si>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</si>
  <si>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</si>
  <si>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</si>
  <si>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</si>
  <si>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</si>
  <si>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</si>
  <si>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</si>
  <si>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</si>
  <si>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</si>
  <si>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</si>
  <si>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</si>
  <si>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</si>
  <si>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</si>
  <si>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</si>
  <si>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</si>
  <si>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</si>
  <si>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</si>
  <si>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</si>
  <si>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</si>
  <si>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</si>
  <si>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</si>
  <si>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</si>
  <si>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</si>
  <si>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</si>
  <si>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</si>
  <si>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</si>
  <si>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</si>
  <si>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</si>
  <si>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</si>
  <si>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</si>
  <si>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</si>
  <si>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</si>
  <si>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</si>
  <si>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</si>
  <si>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</si>
  <si>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</si>
  <si>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</si>
  <si>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</si>
  <si>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</si>
  <si>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</si>
  <si>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</si>
  <si>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</si>
  <si>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</si>
  <si>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</si>
  <si>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</si>
  <si>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</si>
  <si>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</si>
  <si>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</si>
  <si>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</si>
  <si>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</si>
  <si>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</si>
  <si>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</si>
  <si>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</si>
  <si>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</si>
  <si>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</si>
  <si>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</si>
  <si>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</si>
  <si>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</si>
  <si>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</si>
  <si>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</si>
  <si>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</si>
  <si>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</si>
  <si>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</si>
  <si>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</si>
  <si>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</si>
  <si>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</si>
  <si>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</si>
  <si>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</si>
  <si>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</si>
  <si>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</si>
  <si>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</si>
  <si>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</si>
  <si>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</si>
  <si>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</si>
  <si>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</si>
  <si>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</si>
  <si>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</si>
  <si>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</si>
  <si>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</si>
  <si>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</si>
  <si>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</si>
  <si>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</si>
  <si>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</si>
  <si>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</si>
  <si>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</si>
  <si>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</si>
  <si>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</si>
  <si>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</si>
  <si>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</si>
  <si>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</si>
  <si>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</si>
  <si>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</si>
  <si>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</si>
  <si>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</si>
  <si>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</si>
  <si>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</si>
  <si>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</si>
  <si>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</si>
  <si>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</si>
  <si>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</si>
  <si>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</si>
  <si>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</si>
  <si>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</si>
  <si>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</si>
  <si>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</si>
  <si>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</si>
  <si>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</si>
  <si>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</si>
  <si>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</si>
  <si>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</si>
  <si>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</si>
  <si>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</si>
  <si>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</si>
  <si>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</si>
  <si>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</si>
  <si>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</si>
  <si>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</si>
  <si>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</si>
  <si>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</si>
  <si>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</si>
  <si>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</si>
  <si>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</si>
  <si>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</si>
  <si>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</si>
  <si>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</si>
  <si>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</si>
  <si>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</si>
  <si>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</si>
  <si>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</si>
  <si>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</si>
  <si>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</si>
  <si>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</si>
  <si>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</si>
  <si>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</si>
  <si>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</si>
  <si>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</si>
  <si>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</si>
  <si>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</si>
  <si>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</si>
  <si>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</si>
  <si>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</si>
  <si>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</si>
  <si>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</si>
  <si>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</si>
  <si>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</si>
  <si>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</si>
  <si>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</si>
  <si>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</si>
  <si>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</si>
  <si>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</si>
  <si>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</si>
  <si>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</si>
  <si>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</si>
  <si>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</si>
  <si>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</si>
  <si>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</si>
  <si>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</si>
  <si>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</si>
  <si>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</si>
  <si>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</si>
  <si>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</si>
  <si>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</si>
  <si>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</si>
  <si>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</si>
  <si>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</si>
  <si>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</si>
  <si>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</si>
  <si>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</si>
  <si>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</si>
  <si>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</si>
  <si>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</si>
  <si>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</si>
  <si>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</si>
  <si>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</si>
  <si>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</si>
  <si>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</si>
  <si>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</si>
  <si>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</si>
  <si>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</si>
  <si>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</si>
  <si>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</si>
  <si>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</si>
  <si>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</si>
  <si>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</si>
  <si>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</si>
  <si>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</si>
  <si>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</si>
  <si>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</si>
  <si>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</si>
  <si>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</si>
  <si>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</si>
  <si>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</si>
  <si>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</si>
  <si>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</si>
  <si>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</si>
  <si>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</si>
  <si>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</si>
  <si>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</si>
  <si>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</si>
  <si>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</si>
  <si>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</si>
  <si>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</si>
  <si>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</si>
  <si>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</si>
  <si>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</si>
  <si>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</si>
  <si>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</si>
  <si>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</si>
  <si>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</si>
  <si>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</si>
  <si>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</si>
  <si>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</si>
  <si>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</si>
  <si>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</si>
  <si>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</si>
  <si>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</si>
  <si>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</si>
  <si>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</si>
  <si>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</si>
  <si>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</si>
  <si>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</si>
  <si>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</si>
  <si>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</si>
  <si>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</si>
  <si>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</si>
  <si>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</si>
  <si>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</si>
  <si>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</si>
  <si>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</si>
  <si>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</si>
  <si>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</si>
  <si>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</si>
  <si>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</si>
  <si>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</si>
  <si>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</si>
  <si>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</si>
  <si>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</si>
  <si>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</si>
  <si>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</si>
  <si>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</si>
  <si>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</si>
  <si>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</si>
  <si>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</si>
  <si>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</si>
  <si>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</si>
  <si>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</si>
  <si>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</si>
  <si>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</si>
  <si>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</si>
  <si>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</si>
  <si>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</si>
  <si>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</si>
  <si>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</si>
  <si>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</si>
  <si>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</si>
  <si>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</si>
  <si>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</si>
  <si>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</si>
  <si>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</si>
  <si>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</si>
  <si>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</si>
  <si>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</si>
  <si>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</si>
  <si>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</si>
  <si>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</si>
  <si>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</si>
  <si>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</si>
  <si>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</si>
  <si>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</si>
  <si>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</si>
  <si>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</si>
  <si>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</si>
  <si>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</si>
  <si>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</si>
  <si>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</si>
  <si>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</si>
  <si>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</si>
  <si>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</si>
  <si>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</si>
  <si>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</si>
  <si>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</si>
  <si>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</si>
  <si>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</si>
  <si>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</si>
  <si>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</si>
  <si>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</si>
  <si>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</si>
  <si>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</si>
  <si>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</si>
  <si>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</si>
  <si>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</si>
  <si>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</si>
  <si>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</si>
  <si>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</si>
  <si>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</si>
  <si>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</si>
  <si>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</si>
  <si>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</si>
  <si>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</si>
  <si>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</si>
  <si>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</si>
  <si>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</si>
  <si>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</si>
  <si>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</si>
  <si>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</si>
  <si>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</si>
  <si>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</si>
  <si>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</si>
  <si>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</si>
  <si>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</si>
  <si>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</si>
  <si>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</si>
  <si>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</si>
  <si>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</si>
  <si>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</si>
  <si>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</si>
  <si>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</si>
  <si>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</si>
  <si>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</si>
  <si>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</si>
  <si>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</si>
  <si>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</si>
  <si>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</si>
  <si>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</si>
  <si>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</si>
  <si>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</si>
  <si>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</si>
  <si>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</si>
  <si>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</si>
  <si>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</si>
  <si>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</si>
  <si>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</si>
  <si>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</si>
  <si>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</si>
  <si>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</si>
  <si>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</si>
  <si>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</si>
  <si>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</si>
  <si>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</si>
  <si>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</si>
  <si>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</si>
  <si>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</si>
  <si>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</si>
  <si>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</si>
  <si>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</si>
  <si>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</si>
  <si>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</si>
  <si>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</si>
  <si>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</si>
  <si>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</si>
  <si>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</si>
  <si>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</si>
  <si>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</si>
  <si>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</si>
  <si>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</si>
  <si>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</si>
  <si>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</si>
  <si>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</si>
  <si>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</si>
  <si>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</si>
  <si>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</si>
  <si>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</si>
  <si>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</si>
  <si>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</si>
  <si>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</si>
  <si>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</si>
  <si>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</si>
  <si>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</si>
  <si>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</si>
  <si>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</si>
  <si>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</si>
  <si>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</si>
  <si>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</si>
  <si>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</si>
  <si>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</si>
  <si>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</si>
  <si>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</si>
  <si>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</si>
  <si>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</si>
  <si>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</si>
  <si>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</si>
  <si>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</si>
  <si>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</si>
  <si>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</si>
  <si>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</si>
  <si>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</si>
  <si>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</si>
  <si>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</si>
  <si>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</si>
  <si>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</si>
  <si>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</si>
  <si>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</si>
  <si>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</si>
  <si>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</si>
  <si>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</si>
  <si>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</si>
  <si>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</si>
  <si>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</si>
  <si>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</si>
  <si>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</si>
  <si>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</si>
  <si>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</si>
  <si>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</si>
  <si>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</si>
  <si>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</si>
  <si>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</si>
  <si>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</si>
  <si>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</si>
  <si>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</si>
  <si>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</si>
  <si>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</si>
  <si>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</si>
  <si>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</si>
  <si>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</si>
  <si>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</si>
  <si>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</si>
  <si>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</si>
  <si>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</si>
  <si>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</si>
  <si>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</si>
  <si>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</si>
  <si>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</si>
  <si>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</si>
  <si>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</si>
  <si>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</si>
  <si>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</si>
  <si>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</si>
  <si>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</si>
  <si>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</si>
  <si>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</si>
  <si>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</si>
  <si>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</si>
  <si>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</si>
  <si>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</si>
  <si>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</si>
  <si>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</si>
  <si>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</si>
  <si>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</si>
  <si>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</si>
  <si>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</si>
  <si>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</si>
  <si>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</si>
  <si>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</si>
  <si>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</si>
  <si>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</si>
  <si>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</si>
  <si>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</si>
  <si>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</si>
  <si>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</si>
  <si>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</si>
  <si>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</si>
  <si>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</si>
  <si>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</si>
  <si>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</si>
  <si>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</si>
  <si>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</si>
  <si>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</si>
  <si>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</si>
  <si>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</si>
  <si>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</si>
  <si>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</si>
  <si>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</si>
  <si>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</si>
  <si>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</si>
  <si>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</si>
  <si>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</si>
  <si>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</si>
  <si>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</si>
  <si>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</si>
  <si>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</si>
  <si>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</si>
  <si>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</si>
  <si>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</si>
  <si>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</si>
  <si>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</si>
  <si>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</si>
  <si>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</si>
  <si>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</si>
  <si>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</si>
  <si>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</si>
  <si>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</si>
  <si>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</si>
  <si>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</si>
  <si>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</si>
  <si>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</si>
  <si>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</si>
  <si>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</si>
  <si>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</si>
  <si>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</si>
  <si>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</si>
  <si>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</si>
  <si>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</si>
  <si>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</si>
  <si>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</si>
  <si>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</si>
  <si>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</si>
  <si>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</si>
  <si>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</si>
  <si>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</si>
  <si>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</si>
  <si>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</si>
  <si>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</si>
  <si>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</si>
  <si>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</si>
  <si>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</si>
  <si>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</si>
  <si>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</si>
  <si>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</si>
  <si>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</si>
  <si>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</si>
  <si>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</si>
  <si>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</si>
  <si>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</si>
  <si>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</si>
  <si>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</si>
  <si>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</si>
  <si>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</si>
  <si>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</si>
  <si>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</si>
  <si>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</si>
  <si>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</si>
  <si>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</si>
  <si>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</si>
  <si>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</si>
  <si>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</si>
  <si>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</si>
  <si>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</si>
  <si>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</si>
  <si>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</si>
  <si>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</si>
  <si>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</si>
  <si>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</si>
  <si>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</si>
  <si>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</si>
  <si>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</si>
  <si>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</si>
  <si>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</si>
  <si>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</si>
  <si>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</si>
  <si>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</si>
  <si>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</si>
  <si>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</si>
  <si>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</si>
  <si>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</si>
  <si>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</si>
  <si>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</si>
  <si>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</si>
  <si>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</si>
  <si>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</si>
  <si>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</si>
  <si>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</si>
  <si>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</si>
  <si>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</si>
  <si>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</si>
  <si>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</si>
  <si>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</si>
  <si>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</si>
  <si>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</si>
  <si>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</si>
  <si>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</si>
  <si>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</si>
  <si>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</si>
  <si>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</si>
  <si>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</si>
  <si>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</si>
  <si>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</si>
  <si>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</si>
  <si>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</si>
  <si>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</si>
  <si>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</si>
  <si>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</si>
  <si>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</si>
  <si>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</si>
  <si>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</si>
  <si>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</si>
  <si>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</si>
  <si>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</si>
  <si>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</si>
  <si>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</si>
  <si>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</si>
  <si>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</si>
  <si>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</si>
  <si>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</si>
  <si>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</si>
  <si>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</si>
  <si>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</si>
  <si>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</si>
  <si>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</si>
  <si>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</si>
  <si>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</si>
  <si>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</si>
  <si>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</si>
  <si>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</si>
  <si>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</si>
  <si>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</si>
  <si>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</si>
  <si>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</si>
  <si>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</si>
  <si>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</si>
  <si>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</si>
  <si>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</si>
  <si>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</si>
  <si>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</si>
  <si>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</si>
  <si>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</si>
  <si>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</si>
  <si>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</si>
  <si>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</si>
  <si>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</si>
  <si>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</si>
  <si>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</si>
  <si>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</si>
  <si>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</si>
  <si>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</si>
  <si>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</si>
  <si>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</si>
  <si>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</si>
  <si>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</si>
  <si>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</si>
  <si>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</si>
  <si>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</si>
  <si>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</si>
  <si>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</si>
  <si>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</si>
  <si>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</si>
  <si>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</si>
  <si>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</si>
  <si>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</si>
  <si>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</si>
  <si>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</si>
  <si>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</si>
  <si>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</si>
  <si>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</si>
  <si>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</si>
  <si>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</si>
  <si>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</si>
  <si>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</si>
  <si>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</si>
  <si>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</si>
  <si>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</si>
  <si>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</si>
  <si>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</si>
  <si>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</si>
  <si>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</si>
  <si>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</si>
  <si>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</si>
  <si>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</si>
  <si>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</si>
  <si>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</si>
  <si>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</si>
  <si>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</si>
  <si>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</si>
  <si>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</si>
  <si>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</si>
  <si>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</si>
  <si>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</si>
  <si>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</si>
  <si>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</si>
  <si>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</si>
  <si>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</si>
  <si>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</si>
  <si>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</si>
  <si>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</si>
  <si>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</si>
  <si>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</si>
  <si>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</si>
  <si>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</si>
  <si>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</si>
  <si>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</si>
  <si>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</si>
  <si>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</si>
  <si>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</si>
  <si>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</si>
  <si>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</si>
  <si>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</si>
  <si>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</si>
  <si>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</si>
  <si>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</si>
  <si>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</si>
  <si>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</si>
  <si>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</si>
  <si>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</si>
  <si>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</si>
  <si>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</si>
  <si>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</si>
  <si>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</si>
  <si>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</si>
  <si>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</si>
  <si>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</si>
  <si>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</si>
  <si>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</si>
  <si>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</si>
  <si>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</si>
  <si>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</si>
  <si>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</si>
  <si>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</si>
  <si>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</si>
  <si>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</si>
  <si>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</si>
  <si>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</si>
  <si>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</si>
  <si>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</si>
  <si>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</si>
  <si>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</si>
  <si>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</si>
  <si>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</si>
  <si>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</si>
  <si>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</si>
  <si>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</si>
  <si>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</si>
  <si>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</si>
  <si>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</si>
  <si>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</si>
  <si>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</si>
  <si>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</si>
  <si>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</si>
  <si>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</si>
  <si>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</si>
  <si>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</si>
  <si>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</si>
  <si>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</si>
  <si>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</si>
  <si>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</si>
  <si>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</si>
  <si>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</si>
  <si>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</si>
  <si>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</si>
  <si>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</si>
  <si>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</si>
  <si>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</si>
  <si>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</si>
  <si>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</si>
  <si>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</si>
  <si>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</si>
  <si>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</si>
  <si>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</si>
  <si>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</si>
  <si>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</si>
  <si>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</si>
  <si>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</si>
  <si>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</si>
  <si>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</si>
  <si>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</si>
  <si>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</si>
  <si>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</si>
  <si>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</si>
  <si>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</si>
  <si>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</si>
  <si>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</si>
  <si>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</si>
  <si>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</si>
  <si>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</si>
  <si>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</si>
  <si>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</si>
  <si>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</si>
  <si>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</si>
  <si>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</si>
  <si>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</si>
  <si>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</si>
  <si>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</si>
  <si>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</si>
  <si>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</si>
  <si>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</si>
  <si>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</si>
  <si>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</si>
  <si>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</si>
  <si>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</si>
  <si>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</si>
  <si>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</si>
  <si>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</si>
  <si>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</si>
  <si>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</si>
  <si>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</si>
  <si>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</si>
  <si>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</si>
  <si>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</si>
  <si>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</si>
  <si>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</si>
  <si>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</si>
  <si>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</si>
  <si>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</si>
  <si>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</si>
  <si>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</si>
  <si>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</si>
  <si>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</si>
  <si>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</si>
  <si>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</si>
  <si>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</si>
  <si>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</si>
  <si>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</si>
  <si>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</si>
  <si>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</si>
  <si>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</si>
  <si>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</si>
  <si>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</si>
  <si>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</si>
  <si>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</si>
  <si>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</si>
  <si>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</si>
  <si>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</si>
  <si>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</si>
  <si>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</si>
  <si>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</si>
  <si>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</si>
  <si>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</si>
  <si>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</si>
  <si>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</si>
  <si>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</si>
  <si>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</si>
  <si>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</si>
  <si>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</si>
  <si>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</si>
  <si>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</si>
  <si>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</si>
  <si>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</si>
  <si>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</si>
  <si>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</si>
  <si>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</si>
  <si>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</si>
  <si>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</si>
  <si>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</si>
  <si>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</si>
  <si>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</si>
  <si>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</si>
  <si>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</si>
  <si>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</si>
  <si>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</si>
  <si>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</si>
  <si>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</si>
  <si>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</si>
  <si>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</si>
  <si>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</si>
  <si>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</si>
  <si>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</si>
  <si>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</si>
  <si>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</si>
  <si>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</si>
  <si>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</si>
  <si>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</si>
  <si>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</si>
  <si>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</si>
  <si>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</si>
  <si>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</si>
  <si>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</si>
  <si>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</si>
  <si>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</si>
  <si>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</si>
  <si>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</si>
  <si>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</si>
  <si>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</si>
  <si>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</si>
  <si>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</si>
  <si>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</si>
  <si>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</si>
  <si>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</si>
  <si>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</si>
  <si>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</si>
  <si>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</si>
  <si>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</si>
  <si>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</si>
  <si>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</si>
  <si>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</si>
  <si>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</si>
  <si>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</si>
  <si>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</si>
  <si>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</si>
  <si>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</si>
  <si>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</si>
  <si>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</si>
  <si>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</si>
  <si>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</si>
  <si>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</si>
  <si>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</si>
  <si>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</si>
  <si>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</si>
  <si>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</si>
  <si>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</si>
  <si>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</si>
  <si>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</si>
  <si>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</si>
  <si>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</si>
  <si>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</si>
  <si>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</si>
  <si>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</si>
  <si>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</si>
  <si>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</si>
  <si>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</si>
  <si>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</si>
  <si>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</si>
  <si>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</si>
  <si>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</si>
  <si>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</si>
  <si>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</si>
  <si>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</si>
  <si>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</si>
  <si>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</si>
  <si>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</si>
  <si>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</si>
  <si>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</si>
  <si>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</si>
  <si>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</si>
  <si>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</si>
  <si>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</si>
  <si>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</si>
  <si>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</si>
  <si>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</si>
  <si>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</si>
  <si>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</si>
  <si>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</si>
  <si>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</si>
  <si>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</si>
  <si>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</si>
  <si>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</si>
  <si>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</si>
  <si>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</si>
  <si>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</si>
  <si>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</si>
  <si>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</si>
  <si>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</si>
  <si>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</si>
  <si>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</si>
  <si>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</si>
  <si>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</si>
  <si>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</si>
  <si>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</si>
  <si>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</si>
  <si>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</si>
  <si>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</si>
  <si>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</si>
  <si>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</si>
  <si>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</si>
  <si>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</si>
  <si>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</si>
  <si>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</si>
  <si>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</si>
  <si>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</si>
  <si>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</si>
  <si>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</si>
  <si>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</si>
  <si>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</si>
  <si>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</si>
  <si>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</si>
  <si>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</si>
  <si>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</si>
  <si>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</si>
  <si>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</si>
  <si>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</si>
  <si>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</si>
  <si>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</si>
  <si>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</si>
  <si>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</si>
  <si>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</si>
  <si>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</si>
  <si>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</si>
  <si>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</si>
  <si>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</si>
  <si>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</si>
  <si>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</si>
  <si>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</si>
  <si>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</si>
  <si>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</si>
  <si>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</si>
  <si>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</si>
  <si>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</si>
  <si>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</si>
  <si>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</si>
  <si>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</si>
  <si>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</si>
  <si>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</si>
  <si>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</si>
  <si>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</si>
  <si>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</si>
  <si>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</si>
  <si>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</si>
  <si>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</si>
  <si>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</si>
  <si>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</si>
  <si>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</si>
  <si>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</si>
  <si>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</si>
  <si>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</si>
  <si>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</si>
  <si>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</si>
  <si>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</si>
  <si>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</si>
  <si>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</si>
  <si>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</si>
  <si>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</si>
  <si>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</si>
  <si>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</si>
  <si>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</si>
  <si>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</si>
  <si>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</si>
  <si>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</si>
  <si>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</si>
  <si>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</si>
  <si>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</si>
  <si>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</si>
  <si>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</si>
  <si>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</si>
  <si>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</si>
  <si>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</si>
  <si>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</si>
  <si>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</si>
  <si>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</si>
  <si>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</si>
  <si>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</si>
  <si>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</si>
  <si>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</si>
  <si>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</si>
  <si>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</si>
  <si>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</si>
  <si>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</si>
  <si>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</si>
  <si>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</si>
  <si>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</si>
  <si>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</si>
  <si>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</si>
  <si>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</si>
  <si>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</si>
  <si>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</si>
  <si>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</si>
  <si>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</si>
  <si>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</si>
  <si>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</si>
  <si>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</si>
  <si>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</si>
  <si>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</si>
  <si>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</si>
  <si>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</si>
  <si>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</si>
  <si>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</si>
  <si>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</si>
  <si>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</si>
  <si>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</si>
  <si>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</si>
  <si>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</si>
  <si>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</si>
  <si>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</si>
  <si>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</si>
  <si>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</si>
  <si>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</si>
  <si>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</si>
  <si>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</si>
  <si>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</si>
  <si>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</si>
  <si>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</si>
  <si>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</si>
  <si>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</si>
  <si>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</si>
  <si>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</si>
  <si>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</si>
  <si>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</si>
  <si>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</si>
  <si>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</si>
  <si>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</si>
  <si>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</si>
  <si>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</si>
  <si>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</si>
  <si>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</si>
  <si>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</si>
  <si>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</si>
  <si>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</si>
  <si>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</si>
  <si>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</si>
  <si>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</si>
  <si>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</si>
  <si>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</si>
  <si>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</si>
  <si>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</si>
  <si>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</si>
  <si>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</si>
  <si>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</si>
  <si>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</si>
  <si>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</si>
  <si>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</si>
  <si>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</si>
  <si>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</si>
  <si>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</si>
  <si>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</si>
  <si>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</si>
  <si>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</si>
  <si>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</si>
  <si>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</si>
  <si>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</si>
  <si>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</si>
  <si>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</si>
  <si>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</si>
  <si>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</si>
  <si>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</si>
  <si>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</si>
  <si>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</si>
  <si>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</si>
  <si>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</si>
  <si>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</si>
  <si>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</si>
  <si>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</si>
  <si>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</si>
  <si>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</si>
  <si>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</si>
  <si>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</si>
  <si>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</si>
  <si>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</si>
  <si>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</si>
  <si>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</si>
  <si>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</si>
  <si>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</si>
  <si>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</si>
  <si>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</si>
  <si>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</si>
  <si>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</si>
  <si>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</si>
  <si>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</si>
  <si>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</si>
  <si>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</si>
  <si>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</si>
  <si>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</si>
  <si>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</si>
  <si>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</si>
  <si>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</si>
  <si>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</si>
  <si>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</si>
  <si>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</si>
  <si>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</si>
  <si>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</si>
  <si>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</si>
  <si>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</si>
  <si>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</si>
  <si>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</si>
  <si>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</si>
  <si>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</si>
  <si>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</si>
  <si>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</si>
  <si>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</si>
  <si>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</si>
  <si>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</si>
  <si>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</si>
  <si>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</si>
  <si>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</si>
  <si>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</si>
  <si>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</si>
  <si>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</si>
  <si>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</si>
  <si>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</si>
  <si>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</si>
  <si>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</si>
  <si>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</si>
  <si>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</si>
  <si>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</si>
  <si>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</si>
  <si>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</si>
  <si>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</si>
  <si>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</si>
  <si>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</si>
  <si>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</si>
  <si>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</si>
  <si>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</si>
  <si>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</si>
  <si>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</si>
  <si>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</si>
  <si>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</si>
  <si>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</si>
  <si>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</si>
  <si>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</si>
  <si>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</si>
  <si>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</si>
  <si>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</si>
  <si>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</si>
  <si>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</si>
  <si>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</si>
  <si>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</si>
  <si>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</si>
  <si>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</si>
  <si>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</si>
  <si>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</si>
  <si>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</si>
  <si>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</si>
  <si>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</si>
  <si>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</si>
  <si>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</si>
  <si>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</si>
  <si>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</si>
  <si>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</si>
  <si>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</si>
  <si>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</si>
  <si>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</si>
  <si>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</si>
  <si>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</si>
  <si>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</si>
  <si>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</si>
  <si>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</si>
  <si>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</si>
  <si>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</si>
  <si>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</si>
  <si>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</si>
  <si>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</si>
  <si>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</si>
  <si>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</si>
  <si>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</si>
  <si>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</si>
  <si>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</si>
  <si>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</si>
  <si>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</si>
  <si>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</si>
  <si>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</si>
  <si>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</si>
  <si>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</si>
  <si>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</si>
  <si>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</si>
  <si>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</si>
  <si>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</si>
  <si>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</si>
  <si>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</si>
  <si>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</si>
  <si>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</si>
  <si>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</si>
  <si>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</si>
  <si>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</si>
  <si>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</si>
  <si>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</si>
  <si>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</si>
  <si>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</si>
  <si>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</si>
  <si>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</si>
  <si>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</si>
  <si>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</si>
  <si>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</si>
  <si>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</si>
  <si>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</si>
  <si>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</si>
  <si>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</si>
  <si>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</si>
  <si>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</si>
  <si>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</si>
  <si>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</si>
  <si>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</si>
  <si>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</si>
  <si>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</si>
  <si>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</si>
  <si>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</si>
  <si>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</si>
  <si>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</si>
  <si>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</si>
  <si>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</si>
  <si>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</si>
  <si>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</si>
  <si>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</si>
  <si>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</si>
  <si>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</si>
  <si>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</si>
  <si>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</si>
  <si>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</si>
  <si>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</si>
  <si>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</si>
  <si>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</si>
  <si>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</si>
  <si>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</si>
  <si>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</si>
  <si>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</si>
  <si>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</si>
  <si>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</si>
  <si>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</si>
  <si>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</si>
  <si>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</si>
  <si>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</si>
  <si>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</si>
  <si>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</si>
  <si>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</si>
  <si>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</si>
  <si>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</si>
  <si>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</si>
  <si>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</si>
  <si>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</si>
  <si>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</si>
  <si>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</si>
  <si>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</si>
  <si>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</si>
  <si>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</si>
  <si>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</si>
  <si>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</si>
  <si>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</si>
  <si>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</si>
  <si>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</si>
  <si>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</si>
  <si>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</si>
  <si>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</si>
  <si>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</si>
  <si>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</si>
  <si>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</si>
  <si>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</si>
  <si>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</si>
  <si>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</si>
  <si>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</si>
  <si>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</si>
  <si>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</si>
  <si>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</si>
  <si>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</si>
  <si>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</si>
  <si>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</si>
  <si>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</si>
  <si>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</si>
  <si>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</si>
  <si>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</si>
  <si>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</si>
  <si>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</si>
  <si>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</si>
  <si>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</si>
  <si>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</si>
  <si>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</si>
  <si>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</si>
  <si>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</si>
  <si>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</si>
  <si>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</si>
  <si>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</si>
  <si>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</si>
  <si>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</si>
  <si>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</si>
  <si>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</si>
  <si>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</si>
  <si>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</si>
  <si>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</si>
  <si>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</si>
  <si>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</si>
  <si>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</si>
  <si>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</si>
  <si>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</si>
  <si>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</si>
  <si>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</si>
  <si>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</si>
  <si>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</si>
  <si>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</si>
  <si>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</si>
  <si>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</si>
  <si>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</si>
  <si>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</si>
  <si>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</si>
  <si>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</si>
  <si>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</si>
  <si>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</si>
  <si>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</si>
  <si>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</si>
  <si>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</si>
  <si>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</si>
  <si>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</si>
  <si>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</si>
  <si>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</si>
  <si>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</si>
  <si>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</si>
  <si>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</si>
  <si>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</si>
  <si>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</si>
  <si>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</si>
  <si>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</si>
  <si>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</si>
  <si>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</si>
  <si>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</si>
  <si>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</si>
  <si>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</si>
  <si>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</si>
  <si>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</si>
  <si>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</si>
  <si>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</si>
  <si>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</si>
  <si>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</si>
  <si>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</si>
  <si>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</si>
  <si>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</si>
  <si>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</si>
  <si>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</si>
  <si>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</si>
  <si>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</si>
  <si>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</si>
  <si>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</si>
  <si>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</si>
  <si>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</si>
  <si>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</si>
  <si>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</si>
  <si>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</si>
  <si>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</si>
  <si>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</si>
  <si>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</si>
  <si>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</si>
  <si>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</si>
  <si>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</si>
  <si>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</si>
  <si>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</si>
  <si>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</si>
  <si>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</si>
  <si>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</si>
  <si>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</si>
  <si>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</si>
  <si>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</si>
  <si>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</si>
  <si>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</si>
  <si>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</si>
  <si>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</si>
  <si>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</si>
  <si>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</si>
  <si>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</si>
  <si>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</si>
  <si>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</si>
  <si>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</si>
  <si>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</si>
  <si>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</si>
  <si>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</si>
  <si>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</si>
  <si>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</si>
  <si>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</si>
  <si>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</si>
  <si>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</si>
  <si>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</si>
  <si>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</si>
  <si>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</si>
  <si>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</si>
  <si>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</si>
  <si>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</si>
  <si>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</si>
  <si>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</si>
  <si>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</si>
  <si>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</si>
  <si>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</si>
  <si>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</si>
  <si>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</si>
  <si>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</si>
  <si>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</si>
  <si>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</si>
  <si>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</si>
  <si>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</si>
  <si>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</si>
  <si>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</si>
  <si>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</si>
  <si>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</si>
  <si>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</si>
  <si>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</si>
  <si>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</si>
  <si>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</si>
  <si>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</si>
  <si>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</si>
  <si>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</si>
  <si>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</si>
  <si>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</si>
  <si>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</si>
  <si>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</si>
  <si>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</si>
  <si>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</si>
  <si>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</si>
  <si>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</si>
  <si>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</si>
  <si>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</si>
  <si>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</si>
  <si>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</si>
  <si>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</si>
  <si>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</si>
  <si>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</si>
  <si>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</si>
  <si>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</si>
  <si>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</si>
  <si>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</si>
  <si>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</si>
  <si>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</si>
  <si>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</si>
  <si>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</si>
  <si>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</si>
  <si>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</si>
  <si>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</si>
  <si>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</si>
  <si>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</si>
  <si>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</si>
  <si>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</si>
  <si>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</si>
  <si>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</si>
  <si>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</si>
  <si>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</si>
  <si>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</si>
  <si>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</si>
  <si>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</si>
  <si>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</si>
  <si>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</si>
  <si>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</si>
  <si>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</si>
  <si>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</si>
  <si>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</si>
  <si>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</si>
  <si>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</si>
  <si>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</si>
  <si>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</si>
  <si>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</si>
  <si>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</si>
  <si>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</si>
  <si>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</si>
  <si>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</si>
  <si>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</si>
  <si>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</si>
  <si>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</si>
  <si>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</si>
  <si>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</si>
  <si>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</si>
  <si>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</si>
  <si>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</si>
  <si>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</si>
  <si>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</si>
  <si>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</si>
  <si>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</si>
  <si>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</si>
  <si>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</si>
  <si>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</si>
  <si>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</si>
  <si>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</si>
  <si>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</si>
  <si>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</si>
  <si>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</si>
  <si>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</si>
  <si>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</si>
  <si>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</si>
  <si>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</si>
  <si>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</si>
  <si>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</si>
  <si>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</si>
  <si>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</si>
  <si>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</si>
  <si>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</si>
  <si>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</si>
  <si>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</si>
  <si>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</si>
  <si>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</si>
  <si>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</si>
  <si>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</si>
  <si>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</si>
  <si>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</si>
  <si>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</si>
  <si>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</si>
  <si>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</si>
  <si>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</si>
  <si>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</si>
  <si>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</si>
  <si>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</si>
  <si>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</si>
  <si>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</si>
  <si>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</si>
  <si>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</si>
  <si>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</si>
  <si>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</si>
  <si>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</si>
  <si>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</si>
  <si>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</si>
  <si>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</si>
  <si>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</si>
  <si>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</si>
  <si>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</si>
  <si>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</si>
  <si>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</si>
  <si>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</si>
  <si>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</si>
  <si>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</si>
  <si>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</si>
  <si>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</si>
  <si>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</si>
  <si>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</si>
  <si>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</si>
  <si>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</si>
  <si>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</si>
  <si>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</si>
  <si>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</si>
  <si>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</si>
  <si>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</si>
  <si>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</si>
  <si>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</si>
  <si>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</si>
  <si>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</si>
  <si>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</si>
  <si>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</si>
  <si>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</si>
  <si>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</si>
  <si>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</si>
  <si>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</si>
  <si>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</si>
  <si>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</si>
  <si>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</si>
  <si>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</si>
  <si>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</si>
  <si>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</si>
  <si>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</si>
  <si>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</si>
  <si>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</si>
  <si>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</si>
  <si>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</si>
  <si>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</si>
  <si>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</si>
  <si>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</si>
  <si>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</si>
  <si>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</si>
  <si>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</si>
  <si>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</si>
  <si>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</si>
  <si>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</si>
  <si>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</si>
  <si>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</si>
  <si>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</si>
  <si>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</si>
  <si>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</si>
  <si>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</si>
  <si>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</si>
  <si>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</si>
  <si>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</si>
  <si>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</si>
  <si>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</si>
  <si>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</si>
  <si>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</si>
  <si>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</si>
  <si>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</si>
  <si>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</si>
  <si>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</si>
  <si>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</si>
  <si>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</si>
  <si>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</si>
  <si>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</si>
  <si>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</si>
  <si>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</si>
  <si>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</si>
  <si>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</si>
  <si>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</si>
  <si>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</si>
  <si>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</si>
  <si>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</si>
  <si>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</si>
  <si>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</si>
  <si>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</si>
  <si>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</si>
  <si>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</si>
  <si>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</si>
  <si>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</si>
  <si>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</si>
  <si>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</si>
  <si>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</si>
  <si>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</si>
  <si>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</si>
  <si>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</si>
  <si>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</si>
  <si>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</si>
  <si>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</si>
  <si>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</si>
  <si>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</si>
  <si>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</si>
  <si>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</si>
  <si>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</si>
  <si>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</si>
  <si>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</si>
  <si>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</si>
  <si>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</si>
  <si>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</si>
  <si>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</si>
  <si>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</si>
  <si>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</si>
  <si>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</si>
  <si>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</si>
  <si>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</si>
  <si>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</si>
  <si>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</si>
  <si>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</si>
  <si>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</si>
  <si>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</si>
  <si>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</si>
  <si>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</si>
  <si>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</si>
  <si>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</si>
  <si>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</si>
  <si>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</si>
  <si>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</si>
  <si>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</si>
  <si>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</si>
  <si>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</si>
  <si>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</si>
  <si>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</si>
  <si>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</si>
  <si>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</si>
  <si>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</si>
  <si>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</si>
  <si>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</si>
  <si>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</si>
  <si>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</si>
  <si>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</si>
  <si>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</si>
  <si>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</si>
  <si>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</si>
  <si>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</si>
  <si>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</si>
  <si>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</si>
  <si>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</si>
  <si>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</si>
  <si>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</si>
  <si>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</si>
  <si>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</si>
  <si>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</si>
  <si>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</si>
  <si>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</si>
  <si>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</si>
  <si>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</si>
  <si>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</si>
  <si>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</si>
  <si>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</si>
  <si>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</si>
  <si>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</si>
  <si>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</si>
  <si>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</si>
  <si>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</si>
  <si>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</si>
  <si>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</si>
  <si>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</si>
  <si>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</si>
  <si>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</si>
  <si>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</si>
  <si>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</si>
  <si>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</si>
  <si>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</si>
  <si>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</si>
  <si>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</si>
  <si>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</si>
  <si>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</si>
  <si>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</si>
  <si>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</si>
  <si>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</si>
  <si>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</si>
  <si>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</si>
  <si>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</si>
  <si>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</si>
  <si>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</si>
  <si>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</si>
  <si>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</si>
  <si>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</si>
  <si>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</si>
  <si>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</si>
  <si>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</si>
  <si>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</si>
  <si>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</si>
  <si>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</si>
  <si>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</si>
  <si>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</si>
  <si>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</si>
  <si>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</si>
  <si>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</si>
  <si>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</si>
  <si>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</si>
  <si>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</si>
  <si>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</si>
  <si>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</si>
  <si>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</si>
  <si>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</si>
  <si>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</si>
  <si>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</si>
  <si>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</si>
  <si>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</si>
  <si>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</si>
  <si>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</si>
  <si>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</si>
  <si>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</si>
  <si>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</si>
  <si>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</si>
  <si>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</si>
  <si>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</si>
  <si>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</si>
  <si>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</si>
  <si>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</si>
  <si>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</si>
  <si>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</si>
  <si>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</si>
  <si>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</si>
  <si>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</si>
  <si>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</si>
  <si>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</si>
  <si>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</si>
  <si>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</si>
  <si>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</si>
  <si>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</si>
  <si>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</si>
  <si>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</si>
  <si>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</si>
  <si>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</si>
  <si>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</si>
  <si>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</si>
  <si>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</si>
  <si>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</si>
  <si>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</si>
  <si>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</si>
  <si>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</si>
  <si>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</si>
  <si>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</si>
  <si>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</si>
  <si>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</si>
  <si>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</si>
  <si>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</si>
  <si>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</si>
  <si>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</si>
  <si>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</si>
  <si>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</si>
  <si>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</si>
  <si>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</si>
  <si>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</si>
  <si>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</si>
  <si>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</si>
  <si>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</si>
  <si>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</si>
  <si>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</si>
  <si>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</si>
  <si>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</si>
  <si>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</si>
  <si>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</si>
  <si>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</si>
  <si>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</si>
  <si>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</si>
  <si>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</si>
  <si>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</si>
  <si>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</si>
  <si>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</si>
  <si>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</si>
  <si>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</si>
  <si>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</si>
  <si>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</si>
  <si>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</si>
  <si>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</si>
  <si>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</si>
  <si>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</si>
  <si>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</si>
  <si>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</si>
  <si>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</si>
  <si>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</si>
  <si>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</si>
  <si>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</si>
  <si>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</si>
  <si>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</si>
  <si>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</si>
  <si>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</si>
  <si>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</si>
  <si>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</si>
  <si>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</si>
  <si>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</si>
  <si>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</si>
  <si>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</si>
  <si>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</si>
  <si>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</si>
  <si>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</si>
  <si>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</si>
  <si>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</si>
  <si>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</si>
  <si>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</si>
  <si>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</si>
  <si>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</si>
  <si>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</si>
  <si>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</si>
  <si>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</si>
  <si>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</si>
  <si>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</si>
  <si>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</si>
  <si>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</si>
  <si>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</si>
  <si>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</si>
  <si>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</si>
  <si>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</si>
  <si>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</si>
  <si>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</si>
  <si>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</si>
  <si>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</si>
  <si>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</si>
  <si>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</si>
  <si>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</si>
  <si>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</si>
  <si>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</si>
  <si>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</si>
  <si>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</si>
  <si>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</si>
  <si>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</si>
  <si>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</si>
  <si>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</si>
  <si>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</si>
  <si>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</si>
  <si>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</si>
  <si>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</si>
  <si>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</si>
  <si>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</si>
  <si>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</si>
  <si>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</si>
  <si>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</si>
  <si>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</si>
  <si>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</si>
  <si>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</si>
  <si>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</si>
  <si>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</si>
  <si>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</si>
  <si>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</si>
  <si>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</si>
  <si>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</si>
  <si>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</si>
  <si>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</si>
  <si>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</si>
  <si>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</si>
  <si>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</si>
  <si>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</si>
  <si>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</si>
  <si>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</si>
  <si>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</si>
  <si>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</si>
  <si>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</si>
  <si>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</si>
  <si>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</si>
  <si>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</si>
  <si>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</si>
  <si>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</si>
  <si>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</si>
  <si>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</si>
  <si>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</si>
  <si>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</si>
  <si>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</si>
  <si>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</si>
  <si>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</si>
  <si>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</si>
  <si>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</si>
  <si>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</si>
  <si>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</si>
  <si>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</si>
  <si>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</si>
  <si>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</si>
  <si>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</si>
  <si>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</si>
  <si>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</si>
  <si>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</si>
  <si>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</si>
  <si>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</si>
  <si>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</si>
  <si>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</si>
  <si>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</si>
  <si>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</si>
  <si>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</si>
  <si>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</si>
  <si>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</si>
  <si>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</si>
  <si>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</si>
  <si>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</si>
  <si>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</si>
  <si>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</si>
  <si>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</si>
  <si>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</si>
  <si>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</si>
  <si>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</si>
  <si>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</si>
  <si>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</si>
  <si>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</si>
  <si>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</si>
  <si>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</si>
  <si>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</si>
  <si>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</si>
  <si>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</si>
  <si>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</si>
  <si>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</si>
  <si>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</si>
  <si>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</si>
  <si>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</si>
  <si>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</si>
  <si>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</si>
  <si>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</si>
  <si>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</si>
  <si>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</si>
  <si>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</si>
  <si>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</si>
  <si>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</si>
  <si>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</si>
  <si>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</si>
  <si>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</si>
  <si>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</si>
  <si>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</si>
  <si>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</si>
  <si>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</si>
  <si>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</si>
  <si>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</si>
  <si>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</si>
  <si>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</si>
  <si>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</si>
  <si>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</si>
  <si>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</si>
  <si>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</si>
  <si>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</si>
  <si>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</si>
  <si>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</si>
  <si>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</si>
  <si>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</si>
  <si>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</si>
  <si>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</si>
  <si>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</si>
  <si>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</si>
  <si>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</si>
  <si>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</si>
  <si>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</si>
  <si>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</si>
  <si>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</si>
  <si>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</si>
  <si>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</si>
  <si>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</si>
  <si>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</si>
  <si>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</si>
  <si>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</si>
  <si>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</si>
  <si>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</si>
  <si>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</si>
  <si>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</si>
  <si>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</si>
  <si>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</si>
  <si>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</si>
  <si>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</si>
  <si>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</si>
  <si>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</si>
  <si>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</si>
  <si>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</si>
  <si>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</si>
  <si>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</si>
  <si>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</si>
  <si>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</si>
  <si>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</si>
  <si>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</si>
  <si>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</si>
  <si>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</si>
  <si>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</si>
  <si>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</si>
  <si>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</si>
  <si>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</si>
  <si>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</si>
  <si>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</si>
  <si>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</si>
  <si>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</si>
  <si>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</si>
  <si>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</si>
  <si>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</si>
  <si>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</si>
  <si>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</si>
  <si>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</si>
  <si>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</si>
  <si>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</si>
  <si>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</si>
  <si>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</si>
  <si>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</si>
  <si>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</si>
  <si>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</si>
  <si>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</si>
  <si>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</si>
  <si>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</si>
  <si>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</si>
  <si>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</si>
  <si>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</si>
  <si>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</si>
  <si>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</si>
  <si>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</si>
  <si>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</si>
  <si>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</si>
  <si>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</si>
  <si>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</si>
  <si>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</si>
  <si>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</si>
  <si>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</si>
  <si>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</si>
  <si>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</si>
  <si>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</si>
  <si>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</si>
  <si>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</si>
  <si>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</si>
  <si>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</si>
  <si>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</si>
  <si>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</si>
  <si>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</si>
  <si>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</si>
  <si>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</si>
  <si>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</si>
  <si>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</si>
  <si>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</si>
  <si>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</si>
  <si>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</si>
  <si>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</si>
  <si>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</si>
  <si>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</si>
  <si>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</si>
  <si>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</si>
  <si>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</si>
  <si>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</si>
  <si>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</si>
  <si>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</si>
  <si>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</si>
  <si>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</si>
  <si>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</si>
  <si>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</si>
  <si>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</si>
  <si>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</si>
  <si>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</si>
  <si>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</si>
  <si>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</si>
  <si>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</si>
  <si>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</si>
  <si>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</si>
  <si>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</si>
  <si>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</si>
  <si>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</si>
  <si>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</si>
  <si>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</si>
  <si>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</si>
  <si>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</si>
  <si>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</si>
  <si>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</si>
  <si>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</si>
  <si>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</si>
  <si>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</si>
  <si>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</si>
  <si>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</si>
  <si>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</si>
  <si>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</si>
  <si>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</si>
  <si>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</si>
  <si>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</si>
  <si>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</si>
  <si>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</si>
  <si>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</si>
  <si>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</si>
  <si>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</si>
  <si>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</si>
  <si>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</si>
  <si>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</si>
  <si>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</si>
  <si>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</si>
  <si>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</si>
  <si>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</si>
  <si>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</si>
  <si>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</si>
  <si>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</si>
  <si>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</si>
  <si>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</si>
  <si>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</si>
  <si>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</si>
  <si>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</si>
  <si>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</si>
  <si>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</si>
  <si>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</si>
  <si>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</si>
  <si>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</si>
  <si>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</si>
  <si>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</si>
  <si>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</si>
  <si>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</si>
  <si>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</si>
  <si>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</si>
  <si>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</si>
  <si>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</si>
  <si>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</si>
  <si>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</si>
  <si>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</si>
  <si>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</si>
  <si>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</si>
  <si>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</si>
  <si>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</si>
  <si>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</si>
  <si>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</si>
  <si>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</si>
  <si>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</si>
  <si>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</si>
  <si>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</si>
  <si>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</si>
  <si>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</si>
  <si>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</si>
  <si>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</si>
  <si>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</si>
  <si>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</si>
  <si>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</si>
  <si>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</si>
  <si>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</si>
  <si>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</si>
  <si>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</si>
  <si>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</si>
  <si>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</si>
  <si>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</si>
  <si>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</si>
  <si>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</si>
  <si>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</si>
  <si>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</si>
  <si>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</si>
  <si>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</si>
  <si>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</si>
  <si>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</si>
  <si>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</si>
  <si>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</si>
  <si>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</si>
  <si>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</si>
  <si>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</si>
  <si>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</si>
  <si>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</si>
  <si>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</si>
  <si>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</si>
  <si>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</si>
  <si>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</si>
  <si>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</si>
  <si>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</si>
  <si>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</si>
  <si>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</si>
  <si>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</si>
  <si>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</si>
  <si>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</si>
  <si>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</si>
  <si>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</si>
  <si>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</si>
  <si>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</si>
  <si>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</si>
  <si>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</si>
  <si>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</si>
  <si>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</si>
  <si>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</si>
  <si>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</si>
  <si>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</si>
  <si>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</si>
  <si>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</si>
  <si>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</si>
  <si>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</si>
  <si>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</si>
  <si>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</si>
  <si>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</si>
  <si>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</si>
  <si>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</si>
  <si>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</si>
  <si>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</si>
  <si>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</si>
  <si>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</si>
  <si>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</si>
  <si>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</si>
  <si>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</si>
  <si>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</si>
  <si>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</si>
  <si>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</si>
  <si>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</si>
  <si>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</si>
  <si>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</si>
  <si>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</si>
  <si>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</si>
  <si>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</si>
  <si>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</si>
  <si>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</si>
  <si>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</si>
  <si>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</si>
  <si>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</si>
  <si>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</si>
  <si>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</si>
  <si>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</si>
  <si>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</si>
  <si>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</si>
  <si>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</si>
  <si>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</si>
  <si>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</si>
  <si>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</si>
  <si>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</si>
  <si>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</si>
  <si>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</si>
  <si>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</si>
  <si>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</si>
  <si>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</si>
  <si>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</si>
  <si>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</si>
  <si>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</si>
  <si>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</si>
  <si>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</si>
  <si>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</si>
  <si>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</si>
  <si>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</si>
  <si>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</si>
  <si>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</si>
  <si>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</si>
  <si>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</si>
  <si>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</si>
  <si>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</si>
  <si>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</si>
  <si>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</si>
  <si>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</si>
  <si>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</si>
  <si>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</si>
  <si>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</si>
  <si>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</si>
  <si>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</si>
  <si>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</si>
  <si>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</si>
  <si>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</si>
  <si>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</si>
  <si>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</si>
  <si>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</si>
  <si>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</si>
  <si>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</si>
  <si>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</si>
  <si>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</si>
  <si>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</si>
  <si>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</si>
  <si>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</si>
  <si>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</si>
  <si>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</si>
  <si>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</si>
  <si>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</si>
  <si>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</si>
  <si>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</si>
  <si>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</si>
  <si>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</si>
  <si>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</si>
  <si>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</si>
  <si>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</si>
  <si>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</si>
  <si>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</si>
  <si>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</si>
  <si>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</si>
  <si>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</si>
  <si>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</si>
  <si>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</si>
  <si>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</si>
  <si>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</si>
  <si>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</si>
  <si>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</si>
  <si>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</si>
  <si>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</si>
  <si>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</si>
  <si>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</si>
  <si>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</si>
  <si>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</si>
  <si>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</si>
  <si>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</si>
  <si>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</si>
  <si>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</si>
  <si>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</si>
  <si>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</si>
  <si>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</si>
  <si>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</si>
  <si>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</si>
  <si>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</si>
  <si>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</si>
  <si>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</si>
  <si>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</si>
  <si>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</si>
  <si>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</si>
  <si>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</si>
  <si>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</si>
  <si>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</si>
  <si>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</si>
  <si>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</si>
  <si>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</si>
  <si>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</si>
  <si>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</si>
  <si>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</si>
  <si>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</si>
  <si>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</si>
  <si>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</si>
  <si>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</si>
  <si>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</si>
  <si>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</si>
  <si>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</si>
  <si>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</si>
  <si>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</si>
  <si>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</si>
  <si>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</si>
  <si>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</si>
  <si>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</si>
  <si>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</si>
  <si>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</si>
  <si>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</si>
  <si>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</si>
  <si>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</si>
  <si>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</si>
  <si>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</si>
  <si>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</si>
  <si>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</si>
  <si>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</si>
  <si>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</si>
  <si>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</si>
  <si>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</si>
  <si>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</si>
  <si>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</si>
  <si>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</si>
  <si>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</si>
  <si>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</si>
  <si>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</si>
  <si>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</si>
  <si>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</si>
  <si>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</si>
  <si>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</si>
  <si>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</si>
  <si>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</si>
  <si>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</si>
  <si>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</si>
  <si>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</si>
  <si>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</si>
  <si>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</si>
  <si>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</si>
  <si>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</si>
  <si>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</si>
  <si>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</si>
  <si>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</si>
  <si>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</si>
  <si>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</si>
  <si>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</si>
  <si>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</si>
  <si>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</si>
  <si>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</si>
  <si>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</si>
  <si>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</si>
  <si>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</si>
  <si>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</si>
  <si>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</si>
  <si>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</si>
  <si>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</si>
  <si>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</si>
  <si>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</si>
  <si>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</si>
  <si>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</si>
  <si>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</si>
  <si>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</si>
  <si>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</si>
  <si>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</si>
  <si>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</si>
  <si>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</si>
  <si>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</si>
  <si>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</si>
  <si>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</si>
  <si>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</si>
  <si>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</si>
  <si>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</si>
  <si>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</si>
  <si>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</si>
  <si>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</si>
  <si>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</si>
  <si>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</si>
  <si>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</si>
  <si>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</si>
  <si>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</si>
  <si>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</si>
  <si>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</si>
  <si>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</si>
  <si>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</si>
  <si>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</si>
  <si>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</si>
  <si>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</si>
  <si>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</si>
  <si>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</si>
  <si>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</si>
  <si>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</si>
  <si>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</si>
  <si>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</si>
  <si>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</si>
  <si>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</si>
  <si>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</si>
  <si>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</si>
  <si>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</si>
  <si>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</si>
  <si>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</si>
  <si>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</si>
  <si>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</si>
  <si>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</si>
  <si>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</si>
  <si>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</si>
  <si>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</si>
  <si>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</si>
  <si>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</si>
  <si>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</si>
  <si>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</si>
  <si>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</si>
  <si>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</si>
  <si>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</si>
  <si>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</si>
  <si>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</si>
  <si>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</si>
  <si>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</si>
  <si>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</si>
  <si>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</si>
  <si>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</si>
  <si>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</si>
  <si>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</si>
  <si>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</si>
  <si>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</si>
  <si>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</si>
  <si>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</si>
  <si>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</si>
  <si>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</si>
  <si>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</si>
  <si>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</si>
  <si>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</si>
  <si>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</si>
  <si>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</si>
  <si>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</si>
  <si>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</si>
  <si>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</si>
  <si>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</si>
  <si>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</si>
  <si>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</si>
  <si>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</si>
  <si>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</si>
  <si>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</si>
  <si>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</si>
  <si>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</si>
  <si>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</si>
  <si>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</si>
  <si>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</si>
  <si>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</si>
  <si>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</si>
  <si>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</si>
  <si>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</si>
  <si>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</si>
  <si>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</si>
  <si>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</si>
  <si>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</si>
  <si>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</si>
  <si>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</si>
  <si>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</si>
  <si>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</si>
  <si>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</si>
  <si>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</si>
  <si>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</si>
  <si>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</si>
  <si>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</si>
  <si>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</si>
  <si>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</si>
  <si>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</si>
  <si>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</si>
  <si>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</si>
  <si>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</si>
  <si>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</si>
  <si>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</si>
  <si>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</si>
  <si>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</si>
  <si>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</si>
  <si>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</si>
  <si>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</si>
  <si>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</si>
  <si>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</si>
  <si>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</si>
  <si>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</si>
  <si>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</si>
  <si>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</si>
  <si>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</si>
  <si>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</si>
  <si>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</si>
  <si>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</si>
  <si>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</si>
  <si>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</si>
  <si>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</si>
  <si>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</si>
  <si>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</si>
  <si>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</si>
  <si>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</si>
  <si>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</si>
  <si>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</si>
  <si>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</si>
  <si>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</si>
  <si>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</si>
  <si>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</si>
  <si>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</si>
  <si>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</si>
  <si>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</si>
  <si>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</si>
  <si>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</si>
  <si>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</si>
  <si>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</si>
  <si>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</si>
  <si>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</si>
  <si>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</si>
  <si>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</si>
  <si>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</si>
  <si>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</si>
  <si>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</si>
  <si>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</si>
  <si>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</si>
  <si>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</si>
  <si>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</si>
  <si>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</si>
  <si>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</si>
  <si>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</si>
  <si>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</si>
  <si>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</si>
  <si>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</si>
  <si>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</si>
  <si>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</si>
  <si>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</si>
  <si>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</si>
  <si>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</si>
  <si>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</si>
  <si>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</si>
  <si>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</si>
  <si>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</si>
  <si>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</si>
  <si>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</si>
  <si>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</si>
  <si>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</si>
  <si>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</si>
  <si>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</si>
  <si>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</si>
  <si>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</si>
  <si>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</si>
  <si>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</si>
  <si>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</si>
  <si>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</si>
  <si>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</si>
  <si>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</si>
  <si>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</si>
  <si>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</si>
  <si>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</si>
  <si>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</si>
  <si>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</si>
  <si>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</si>
  <si>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</si>
  <si>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</si>
  <si>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</si>
  <si>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</si>
  <si>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</si>
  <si>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</si>
  <si>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</si>
  <si>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</si>
  <si>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</si>
  <si>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</si>
  <si>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</si>
  <si>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</si>
  <si>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</si>
  <si>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</si>
  <si>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</si>
  <si>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</si>
  <si>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</si>
  <si>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</si>
  <si>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</si>
  <si>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</si>
  <si>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</si>
  <si>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</si>
  <si>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</si>
  <si>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</si>
  <si>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</si>
  <si>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</si>
  <si>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</si>
  <si>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</si>
  <si>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</si>
  <si>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</si>
  <si>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</si>
  <si>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</si>
  <si>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</si>
  <si>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</si>
  <si>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</si>
  <si>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</si>
  <si>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</si>
  <si>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</si>
  <si>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</si>
  <si>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</si>
  <si>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</si>
  <si>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</si>
  <si>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</si>
  <si>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</si>
  <si>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</si>
  <si>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</si>
  <si>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</si>
  <si>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</si>
  <si>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</si>
  <si>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</si>
  <si>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</si>
  <si>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</si>
  <si>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</si>
  <si>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</si>
  <si>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</si>
  <si>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</si>
  <si>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</si>
  <si>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</si>
  <si>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</si>
  <si>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</si>
  <si>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</si>
  <si>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</si>
  <si>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</si>
  <si>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</si>
  <si>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</si>
  <si>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</si>
  <si>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</si>
  <si>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</si>
  <si>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</si>
  <si>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</si>
  <si>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</si>
  <si>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</si>
  <si>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</si>
  <si>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</si>
  <si>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</si>
  <si>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</si>
  <si>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</si>
  <si>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</si>
  <si>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</si>
  <si>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</si>
  <si>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</si>
  <si>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</si>
  <si>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</si>
  <si>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</si>
  <si>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</si>
  <si>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</si>
  <si>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</si>
  <si>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</si>
  <si>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</si>
  <si>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</si>
  <si>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</si>
  <si>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</si>
  <si>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</si>
  <si>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</si>
  <si>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</si>
  <si>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</si>
  <si>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</si>
  <si>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</si>
  <si>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</si>
  <si>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</si>
  <si>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</si>
  <si>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</si>
  <si>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</si>
  <si>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</si>
  <si>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</si>
  <si>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</si>
  <si>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</si>
  <si>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</si>
  <si>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</si>
  <si>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</si>
  <si>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</si>
  <si>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</si>
  <si>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</si>
  <si>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</si>
  <si>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</si>
  <si>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</si>
  <si>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</si>
  <si>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</si>
  <si>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</si>
  <si>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</si>
  <si>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</si>
  <si>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</si>
  <si>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</si>
  <si>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</si>
  <si>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</si>
  <si>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</si>
  <si>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</si>
  <si>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</si>
  <si>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</si>
  <si>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</si>
  <si>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</si>
  <si>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</si>
  <si>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</si>
  <si>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</si>
  <si>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</si>
  <si>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</si>
  <si>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</si>
  <si>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</si>
  <si>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</si>
  <si>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</si>
  <si>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</si>
  <si>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</si>
  <si>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</si>
  <si>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</si>
  <si>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</si>
  <si>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</si>
  <si>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</si>
  <si>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</si>
  <si>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</si>
  <si>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</si>
  <si>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</si>
  <si>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</si>
  <si>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</si>
  <si>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</si>
  <si>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</si>
  <si>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</si>
  <si>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</si>
  <si>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</si>
  <si>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</si>
  <si>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</si>
  <si>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</si>
  <si>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</si>
  <si>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</si>
  <si>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</si>
  <si>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</si>
  <si>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</si>
  <si>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</si>
  <si>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</si>
  <si>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</si>
  <si>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</si>
  <si>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</si>
  <si>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</si>
  <si>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</si>
  <si>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</si>
  <si>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</si>
  <si>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</si>
  <si>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</si>
  <si>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</si>
  <si>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</si>
  <si>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</si>
  <si>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</si>
  <si>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</si>
  <si>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</si>
  <si>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</si>
  <si>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</si>
  <si>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</si>
  <si>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</si>
  <si>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</si>
  <si>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</si>
  <si>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</si>
  <si>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</si>
  <si>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</si>
  <si>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</si>
  <si>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</si>
  <si>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</si>
  <si>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</si>
  <si>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</si>
  <si>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</si>
  <si>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</si>
  <si>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</si>
  <si>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</si>
  <si>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</si>
  <si>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</si>
  <si>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</si>
  <si>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</si>
  <si>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</si>
  <si>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</si>
  <si>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</si>
  <si>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</si>
  <si>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</si>
  <si>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</si>
  <si>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</si>
  <si>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</si>
  <si>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</si>
  <si>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</si>
  <si>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</si>
  <si>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</si>
  <si>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</si>
  <si>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</si>
  <si>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</si>
  <si>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</si>
  <si>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</si>
  <si>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</si>
  <si>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</si>
  <si>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</si>
  <si>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</si>
  <si>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</si>
  <si>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</si>
  <si>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</si>
  <si>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</si>
  <si>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</si>
  <si>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</si>
  <si>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</si>
  <si>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</si>
  <si>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</si>
  <si>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</si>
  <si>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</si>
  <si>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</si>
  <si>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</si>
  <si>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</si>
  <si>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</si>
  <si>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</si>
  <si>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</si>
  <si>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</si>
  <si>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</si>
  <si>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</si>
  <si>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</si>
  <si>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</si>
  <si>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</si>
  <si>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</si>
  <si>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</si>
  <si>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</si>
  <si>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</si>
  <si>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</si>
  <si>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</si>
  <si>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</si>
  <si>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</si>
  <si>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</si>
  <si>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</si>
  <si>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</si>
  <si>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</si>
  <si>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</si>
  <si>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</si>
  <si>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</si>
  <si>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</si>
  <si>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</si>
  <si>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</si>
  <si>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</si>
  <si>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</si>
  <si>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</si>
  <si>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</si>
  <si>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</si>
  <si>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</si>
  <si>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</si>
  <si>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</si>
  <si>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</si>
  <si>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</si>
  <si>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</si>
  <si>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</si>
  <si>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</si>
  <si>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</si>
  <si>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</si>
  <si>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</si>
  <si>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</si>
  <si>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</si>
  <si>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</si>
  <si>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</si>
  <si>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</si>
  <si>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</si>
  <si>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</si>
  <si>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</si>
  <si>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</si>
  <si>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</si>
  <si>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</si>
  <si>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</si>
  <si>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</si>
  <si>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</si>
  <si>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</si>
  <si>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</si>
  <si>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</si>
  <si>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</si>
  <si>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</si>
  <si>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</si>
  <si>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</si>
  <si>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</si>
  <si>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</si>
  <si>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</si>
  <si>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</si>
  <si>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</si>
  <si>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</si>
  <si>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</si>
  <si>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</si>
  <si>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</si>
  <si>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</si>
  <si>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</si>
  <si>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</si>
  <si>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</si>
  <si>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</si>
  <si>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</si>
  <si>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</si>
  <si>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</si>
  <si>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</si>
  <si>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</si>
  <si>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</si>
  <si>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</si>
  <si>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</si>
  <si>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</si>
  <si>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</si>
  <si>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</si>
  <si>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</si>
  <si>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</si>
  <si>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</si>
  <si>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</si>
  <si>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</si>
  <si>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</si>
  <si>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</si>
  <si>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</si>
  <si>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</si>
  <si>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</si>
  <si>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</si>
  <si>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</si>
  <si>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</si>
  <si>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</si>
  <si>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</si>
  <si>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</si>
  <si>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</si>
  <si>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</si>
  <si>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</si>
  <si>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</si>
  <si>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</si>
  <si>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</si>
  <si>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</si>
  <si>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</si>
  <si>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</si>
  <si>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</si>
  <si>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</si>
  <si>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</si>
  <si>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</si>
  <si>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</si>
  <si>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</si>
  <si>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</si>
  <si>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</si>
  <si>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</si>
  <si>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</si>
  <si>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</si>
  <si>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</si>
  <si>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</si>
  <si>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</si>
  <si>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</si>
  <si>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</si>
  <si>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</si>
  <si>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</si>
  <si>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</si>
  <si>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</si>
  <si>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</si>
  <si>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</si>
  <si>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</si>
  <si>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</si>
  <si>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</si>
  <si>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</si>
  <si>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</si>
  <si>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</si>
  <si>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</si>
  <si>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</si>
  <si>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</si>
  <si>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</si>
  <si>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</si>
  <si>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</si>
  <si>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</si>
  <si>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</si>
  <si>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</si>
  <si>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</si>
  <si>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</si>
  <si>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</si>
  <si>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</si>
  <si>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</si>
  <si>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</si>
  <si>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</si>
  <si>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</si>
  <si>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</si>
  <si>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</si>
  <si>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</si>
  <si>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</si>
  <si>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</si>
  <si>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</si>
  <si>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</si>
  <si>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</si>
  <si>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</si>
  <si>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</si>
  <si>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</si>
  <si>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</si>
  <si>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</si>
  <si>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</si>
  <si>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</si>
  <si>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</si>
  <si>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</si>
  <si>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</si>
  <si>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</si>
  <si>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</si>
  <si>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</si>
  <si>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</si>
  <si>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</si>
  <si>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</si>
  <si>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</si>
  <si>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</si>
  <si>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</si>
  <si>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</si>
  <si>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</si>
  <si>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</si>
  <si>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</si>
  <si>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</si>
  <si>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</si>
  <si>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</si>
  <si>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</si>
  <si>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</si>
  <si>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</si>
  <si>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</si>
  <si>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</si>
  <si>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</si>
  <si>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</si>
  <si>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</si>
  <si>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</si>
  <si>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</si>
  <si>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</si>
  <si>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</si>
  <si>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</si>
  <si>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</si>
  <si>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</si>
  <si>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</si>
  <si>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</si>
  <si>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</si>
  <si>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</si>
  <si>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</si>
  <si>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</si>
  <si>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</si>
  <si>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</si>
  <si>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</si>
  <si>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</si>
  <si>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</si>
  <si>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</si>
  <si>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</si>
  <si>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</si>
  <si>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</si>
  <si>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</si>
  <si>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</si>
  <si>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</si>
  <si>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</si>
  <si>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</si>
  <si>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</si>
  <si>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</si>
  <si>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</si>
  <si>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</si>
  <si>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</si>
  <si>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</si>
  <si>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</si>
  <si>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</si>
  <si>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</si>
  <si>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</si>
  <si>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</si>
  <si>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</si>
  <si>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</si>
  <si>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</si>
  <si>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</si>
  <si>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</si>
  <si>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</si>
  <si>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</si>
  <si>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</si>
  <si>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</si>
  <si>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</si>
  <si>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</si>
  <si>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</si>
  <si>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</si>
  <si>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</si>
  <si>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</si>
  <si>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</si>
  <si>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</si>
  <si>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</si>
  <si>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</si>
  <si>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</si>
  <si>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</si>
  <si>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</si>
  <si>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</si>
  <si>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</si>
  <si>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</si>
  <si>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</si>
  <si>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</si>
  <si>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</si>
  <si>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</si>
  <si>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</si>
  <si>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</si>
  <si>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</si>
  <si>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</si>
  <si>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</si>
  <si>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</si>
  <si>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</si>
  <si>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</si>
  <si>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</si>
  <si>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</si>
  <si>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</si>
  <si>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</si>
  <si>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</si>
  <si>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</si>
  <si>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</si>
  <si>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</si>
  <si>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</si>
  <si>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</si>
  <si>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</si>
  <si>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</si>
  <si>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</si>
  <si>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</si>
  <si>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</si>
  <si>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</si>
  <si>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</si>
  <si>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</si>
  <si>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</si>
  <si>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</si>
  <si>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</si>
  <si>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</si>
  <si>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</si>
  <si>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</si>
  <si>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</si>
  <si>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</si>
  <si>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</si>
  <si>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</si>
  <si>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</si>
  <si>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</si>
  <si>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</si>
  <si>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</si>
  <si>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</si>
  <si>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</si>
  <si>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</si>
  <si>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</si>
  <si>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</si>
  <si>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</si>
  <si>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</si>
  <si>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</si>
  <si>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</si>
  <si>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</si>
  <si>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</si>
  <si>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</si>
  <si>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</si>
  <si>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</si>
  <si>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</si>
  <si>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</si>
  <si>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</si>
  <si>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</si>
  <si>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</si>
  <si>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</si>
  <si>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</si>
  <si>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</si>
  <si>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</si>
  <si>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</si>
  <si>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</si>
  <si>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</si>
  <si>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</si>
  <si>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</si>
  <si>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</si>
  <si>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</si>
  <si>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</si>
  <si>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</si>
  <si>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</si>
  <si>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</si>
  <si>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</si>
  <si>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</si>
  <si>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</si>
  <si>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</si>
  <si>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</si>
  <si>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</si>
  <si>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</si>
  <si>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</si>
  <si>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</si>
  <si>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</si>
  <si>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</si>
  <si>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</si>
  <si>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</si>
  <si>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</si>
  <si>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</si>
  <si>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</si>
  <si>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</si>
  <si>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</si>
  <si>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</si>
  <si>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</si>
  <si>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</si>
  <si>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</si>
  <si>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</si>
  <si>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</si>
  <si>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</si>
  <si>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</si>
  <si>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</si>
  <si>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</si>
  <si>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</si>
  <si>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</si>
  <si>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</si>
  <si>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</si>
  <si>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</si>
  <si>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</si>
  <si>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</si>
  <si>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</si>
  <si>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</si>
  <si>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</si>
  <si>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</si>
  <si>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</si>
  <si>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</si>
  <si>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</si>
  <si>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</si>
  <si>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</si>
  <si>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</si>
  <si>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</si>
  <si>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</si>
  <si>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</si>
  <si>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</si>
  <si>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</si>
  <si>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</si>
  <si>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</si>
  <si>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</si>
  <si>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</si>
  <si>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</si>
  <si>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</si>
  <si>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</si>
  <si>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</si>
  <si>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</si>
  <si>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</si>
  <si>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</si>
  <si>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</si>
  <si>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</si>
  <si>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</si>
  <si>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</si>
  <si>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</si>
  <si>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</si>
  <si>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</si>
  <si>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</si>
  <si>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</si>
  <si>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</si>
  <si>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</si>
  <si>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</si>
  <si>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</si>
  <si>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</si>
  <si>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</si>
  <si>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</si>
  <si>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</si>
  <si>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</si>
  <si>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</si>
  <si>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</si>
  <si>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</si>
  <si>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</si>
  <si>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</si>
  <si>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</si>
  <si>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</si>
  <si>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</si>
  <si>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</si>
  <si>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</si>
  <si>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</si>
  <si>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</si>
  <si>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</si>
  <si>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</si>
  <si>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</si>
  <si>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</si>
  <si>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</si>
  <si>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</si>
  <si>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</si>
  <si>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</si>
  <si>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</si>
  <si>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</si>
  <si>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</si>
  <si>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</si>
  <si>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</si>
  <si>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</si>
  <si>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</si>
  <si>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</si>
  <si>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</si>
  <si>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</si>
  <si>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</si>
  <si>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</si>
  <si>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</si>
  <si>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</si>
  <si>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</si>
  <si>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</si>
  <si>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</si>
  <si>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</si>
  <si>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</si>
  <si>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</si>
  <si>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</si>
  <si>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</si>
  <si>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</si>
  <si>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</si>
  <si>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</si>
  <si>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</si>
  <si>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</si>
  <si>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</si>
  <si>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</si>
  <si>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</si>
  <si>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</si>
  <si>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</si>
  <si>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</si>
  <si>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</si>
  <si>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</si>
  <si>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</si>
  <si>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</si>
  <si>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</si>
  <si>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</si>
  <si>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</si>
  <si>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</si>
  <si>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</si>
  <si>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</si>
  <si>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</si>
  <si>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</si>
  <si>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</si>
  <si>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</si>
  <si>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</si>
  <si>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</si>
  <si>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</si>
  <si>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</si>
  <si>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</si>
  <si>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</si>
  <si>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</si>
  <si>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</si>
  <si>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</si>
  <si>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</si>
  <si>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</si>
  <si>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</si>
  <si>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</si>
  <si>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</si>
  <si>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</si>
  <si>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</si>
  <si>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</si>
  <si>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</si>
  <si>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</si>
  <si>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</si>
  <si>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</si>
  <si>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</si>
  <si>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</si>
  <si>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</si>
  <si>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</si>
  <si>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</si>
  <si>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</si>
  <si>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</si>
  <si>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</si>
  <si>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</si>
  <si>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</si>
  <si>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</si>
  <si>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</si>
  <si>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</si>
  <si>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</si>
  <si>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</si>
  <si>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</si>
  <si>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</si>
  <si>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</si>
  <si>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</si>
  <si>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</si>
  <si>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</si>
  <si>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</si>
  <si>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</si>
  <si>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</si>
  <si>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</si>
  <si>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</si>
  <si>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</si>
  <si>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</si>
  <si>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</si>
  <si>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</si>
  <si>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</si>
  <si>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</si>
  <si>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</si>
  <si>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</si>
  <si>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</si>
  <si>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</si>
  <si>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</si>
  <si>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</si>
  <si>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</si>
  <si>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</si>
  <si>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</si>
  <si>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</si>
  <si>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</si>
  <si>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</si>
  <si>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</si>
  <si>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</si>
  <si>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</si>
  <si>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</si>
  <si>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</si>
  <si>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</si>
  <si>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</si>
  <si>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</si>
  <si>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</si>
  <si>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</si>
  <si>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</si>
  <si>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</si>
  <si>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</si>
  <si>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</si>
  <si>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</si>
  <si>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</si>
  <si>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</si>
  <si>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</si>
  <si>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</si>
  <si>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</si>
  <si>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</si>
  <si>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</si>
  <si>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</si>
  <si>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</si>
  <si>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</si>
  <si>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</si>
  <si>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</si>
  <si>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</si>
  <si>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</si>
  <si>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</si>
  <si>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</si>
  <si>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</si>
  <si>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</si>
  <si>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</si>
  <si>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</si>
  <si>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</si>
  <si>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</si>
  <si>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</si>
  <si>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</si>
  <si>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</si>
  <si>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</si>
  <si>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</si>
  <si>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</si>
  <si>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</si>
  <si>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</si>
  <si>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</si>
  <si>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</si>
  <si>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</si>
  <si>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</si>
  <si>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</si>
  <si>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</si>
  <si>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</si>
  <si>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</si>
  <si>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</si>
  <si>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</si>
  <si>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</si>
  <si>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</si>
  <si>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</si>
  <si>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</si>
  <si>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</si>
  <si>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</si>
  <si>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</si>
  <si>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</si>
  <si>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</si>
  <si>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</si>
  <si>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</si>
  <si>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</si>
  <si>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</si>
  <si>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</si>
  <si>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</si>
  <si>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</si>
  <si>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</si>
  <si>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</si>
  <si>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</si>
  <si>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</si>
  <si>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</si>
  <si>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</si>
  <si>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</si>
  <si>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</si>
  <si>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</si>
  <si>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</si>
  <si>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</si>
  <si>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</si>
  <si>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</si>
  <si>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</si>
  <si>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</si>
  <si>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</si>
  <si>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</si>
  <si>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</si>
  <si>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</si>
  <si>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</si>
  <si>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</si>
  <si>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</si>
  <si>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</si>
  <si>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</si>
  <si>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</si>
  <si>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</si>
  <si>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</si>
  <si>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</si>
  <si>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</si>
  <si>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</si>
  <si>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</si>
  <si>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</si>
  <si>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</si>
  <si>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</si>
  <si>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</si>
  <si>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</si>
  <si>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</si>
  <si>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</si>
  <si>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</si>
  <si>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</si>
  <si>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</si>
  <si>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</si>
  <si>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</si>
  <si>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</si>
  <si>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</si>
  <si>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</si>
  <si>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</si>
  <si>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</si>
  <si>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</si>
  <si>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</si>
  <si>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</si>
  <si>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</si>
  <si>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</si>
  <si>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</si>
  <si>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</si>
  <si>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</si>
  <si>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</si>
  <si>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</si>
  <si>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</si>
  <si>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</si>
  <si>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</si>
  <si>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</si>
  <si>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</si>
  <si>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</si>
  <si>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</si>
  <si>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</si>
  <si>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</si>
  <si>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</si>
  <si>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</si>
  <si>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</si>
  <si>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</si>
  <si>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</si>
  <si>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</si>
  <si>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</si>
  <si>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</si>
  <si>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</si>
  <si>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</si>
  <si>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</si>
  <si>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</si>
  <si>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</si>
  <si>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</si>
  <si>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</si>
  <si>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</si>
  <si>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</si>
  <si>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</si>
  <si>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</si>
  <si>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</si>
  <si>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</si>
  <si>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</si>
  <si>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</si>
  <si>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</si>
  <si>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</si>
  <si>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</si>
  <si>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</si>
  <si>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</si>
  <si>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</si>
  <si>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</si>
  <si>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</si>
  <si>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</si>
  <si>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</si>
  <si>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</si>
  <si>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</si>
  <si>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</si>
  <si>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</si>
  <si>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</si>
  <si>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</si>
  <si>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</si>
  <si>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</si>
  <si>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</si>
  <si>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</si>
  <si>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</si>
  <si>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</si>
  <si>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</si>
  <si>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</si>
  <si>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</si>
  <si>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</si>
  <si>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</si>
  <si>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</si>
  <si>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</si>
  <si>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</si>
  <si>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</si>
  <si>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</si>
  <si>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</si>
  <si>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</si>
  <si>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</si>
  <si>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</si>
  <si>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</si>
  <si>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</si>
  <si>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</si>
  <si>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</si>
  <si>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</si>
  <si>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</si>
  <si>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</si>
  <si>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</si>
  <si>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</si>
  <si>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</si>
  <si>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</si>
  <si>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</si>
  <si>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</si>
  <si>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</si>
  <si>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</si>
  <si>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</si>
  <si>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</si>
  <si>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</si>
  <si>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</si>
  <si>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</si>
  <si>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</si>
  <si>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</si>
  <si>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</si>
  <si>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</si>
  <si>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</si>
  <si>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</si>
  <si>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</si>
  <si>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</si>
  <si>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</si>
  <si>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</si>
  <si>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</si>
  <si>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</si>
  <si>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</si>
  <si>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</si>
  <si>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</si>
  <si>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</si>
  <si>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</si>
  <si>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</si>
  <si>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</si>
  <si>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</si>
  <si>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</si>
  <si>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</si>
  <si>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</si>
  <si>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</si>
  <si>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</si>
  <si>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</si>
  <si>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</si>
  <si>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</si>
  <si>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</si>
  <si>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</si>
  <si>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</si>
  <si>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</si>
  <si>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</si>
  <si>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</si>
  <si>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</si>
  <si>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</si>
  <si>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</si>
  <si>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</si>
  <si>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</si>
  <si>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</si>
  <si>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</si>
  <si>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</si>
  <si>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</si>
  <si>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</si>
  <si>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</si>
  <si>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</si>
  <si>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</si>
  <si>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</si>
  <si>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</si>
  <si>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</si>
  <si>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</si>
  <si>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</si>
  <si>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</si>
  <si>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</si>
  <si>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</si>
  <si>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</si>
  <si>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</si>
  <si>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</si>
  <si>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</si>
  <si>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</si>
  <si>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</si>
  <si>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</si>
  <si>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</si>
  <si>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</si>
  <si>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</si>
  <si>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</si>
  <si>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</si>
  <si>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</si>
  <si>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</si>
  <si>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</si>
  <si>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</si>
  <si>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</si>
  <si>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</si>
  <si>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</si>
  <si>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</si>
  <si>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</si>
  <si>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</si>
  <si>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</si>
  <si>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</si>
  <si>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</si>
  <si>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</si>
  <si>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</si>
  <si>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</si>
  <si>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</si>
  <si>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</si>
  <si>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</si>
  <si>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</si>
  <si>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</si>
  <si>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</si>
  <si>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</si>
  <si>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</si>
  <si>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</si>
  <si>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</si>
  <si>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</si>
  <si>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</si>
  <si>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</si>
  <si>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</si>
  <si>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</si>
  <si>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</si>
  <si>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</si>
  <si>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</si>
  <si>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</si>
  <si>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</si>
  <si>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</si>
  <si>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</si>
  <si>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</si>
  <si>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</si>
  <si>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</si>
  <si>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</si>
  <si>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</si>
  <si>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</si>
  <si>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</si>
  <si>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</si>
  <si>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</si>
  <si>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</si>
  <si>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</si>
  <si>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</si>
  <si>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</si>
  <si>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</si>
  <si>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</si>
  <si>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</si>
  <si>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</si>
  <si>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</si>
  <si>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</si>
  <si>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</si>
  <si>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</si>
  <si>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</si>
  <si>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</si>
  <si>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</si>
  <si>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</si>
  <si>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</si>
  <si>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</si>
  <si>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</si>
  <si>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</si>
  <si>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</si>
  <si>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</si>
  <si>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</si>
  <si>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</si>
  <si>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</si>
  <si>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</si>
  <si>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</si>
  <si>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</si>
  <si>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</si>
  <si>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</si>
  <si>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</si>
  <si>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</si>
  <si>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</si>
  <si>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</si>
  <si>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</si>
  <si>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</si>
  <si>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</si>
  <si>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</si>
  <si>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</si>
  <si>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</si>
  <si>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</si>
  <si>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</si>
  <si>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</si>
  <si>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</si>
  <si>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</si>
  <si>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</si>
  <si>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</si>
  <si>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</si>
  <si>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</si>
  <si>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</si>
  <si>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</si>
  <si>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</si>
  <si>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</si>
  <si>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</si>
  <si>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</si>
  <si>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</si>
  <si>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</si>
  <si>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</si>
  <si>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</si>
  <si>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</si>
  <si>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</si>
  <si>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</si>
  <si>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</si>
  <si>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</si>
  <si>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</si>
  <si>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</si>
  <si>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</si>
  <si>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</si>
  <si>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</si>
  <si>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</si>
  <si>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</si>
  <si>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</si>
  <si>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</si>
  <si>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</si>
  <si>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</si>
  <si>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</si>
  <si>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</si>
  <si>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</si>
  <si>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</si>
  <si>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</si>
  <si>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</si>
  <si>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</si>
  <si>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</si>
  <si>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</si>
  <si>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</si>
  <si>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</si>
  <si>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</si>
  <si>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</si>
  <si>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</si>
  <si>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</si>
  <si>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</si>
  <si>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</si>
  <si>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</si>
  <si>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</si>
  <si>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</si>
  <si>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</si>
  <si>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</si>
  <si>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</si>
  <si>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</si>
  <si>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</si>
  <si>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</si>
  <si>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</si>
  <si>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</si>
  <si>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</si>
  <si>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</si>
  <si>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</si>
  <si>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</si>
  <si>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</si>
  <si>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</si>
  <si>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</si>
  <si>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</si>
  <si>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</si>
  <si>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</si>
  <si>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</si>
  <si>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</si>
  <si>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</si>
  <si>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</si>
  <si>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</si>
  <si>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</si>
  <si>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</si>
  <si>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</si>
  <si>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</si>
  <si>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</si>
  <si>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</si>
  <si>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</si>
  <si>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</si>
  <si>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</si>
  <si>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</si>
  <si>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</si>
  <si>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</si>
  <si>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</si>
  <si>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</si>
  <si>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</si>
  <si>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</si>
  <si>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</si>
  <si>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</si>
  <si>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</si>
  <si>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</si>
  <si>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</si>
  <si>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</si>
  <si>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</si>
  <si>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</si>
  <si>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</si>
  <si>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</si>
  <si>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</si>
  <si>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</si>
  <si>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</si>
  <si>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</si>
  <si>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</si>
  <si>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</si>
  <si>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</si>
  <si>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</si>
  <si>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</si>
  <si>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</si>
  <si>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</si>
  <si>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</si>
  <si>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</si>
  <si>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</si>
  <si>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</si>
  <si>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</si>
  <si>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</si>
  <si>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</si>
  <si>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</si>
  <si>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</si>
  <si>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</si>
  <si>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</si>
  <si>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</si>
  <si>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</si>
  <si>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</si>
  <si>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</si>
  <si>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</si>
  <si>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</si>
  <si>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</si>
  <si>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</si>
  <si>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</si>
  <si>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</si>
  <si>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</si>
  <si>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</si>
  <si>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</si>
  <si>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</si>
  <si>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</si>
  <si>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</si>
  <si>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</si>
  <si>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</si>
  <si>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</si>
  <si>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</si>
  <si>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</si>
  <si>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</si>
  <si>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</si>
  <si>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</si>
  <si>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</si>
  <si>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</si>
  <si>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</si>
  <si>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</si>
  <si>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</si>
  <si>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</si>
  <si>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</si>
  <si>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</si>
  <si>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</si>
  <si>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</si>
  <si>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</si>
  <si>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</si>
  <si>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</si>
  <si>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</si>
  <si>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</si>
  <si>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</si>
  <si>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</si>
  <si>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</si>
  <si>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</si>
  <si>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</si>
  <si>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</si>
  <si>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</si>
  <si>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</si>
  <si>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</si>
  <si>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</si>
  <si>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</si>
  <si>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</si>
  <si>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</si>
  <si>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</si>
  <si>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</si>
  <si>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</si>
  <si>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</si>
  <si>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</si>
  <si>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</si>
  <si>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</si>
  <si>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</si>
  <si>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</si>
  <si>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</si>
  <si>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</si>
  <si>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</si>
  <si>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</si>
  <si>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</si>
  <si>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</si>
  <si>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</si>
  <si>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</si>
  <si>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</si>
  <si>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</si>
  <si>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</si>
  <si>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</si>
  <si>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</si>
  <si>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</si>
  <si>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</si>
  <si>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</si>
  <si>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</si>
  <si>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</si>
  <si>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</si>
  <si>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</si>
  <si>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</si>
  <si>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</si>
  <si>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</si>
  <si>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</si>
  <si>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</si>
  <si>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</si>
  <si>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</si>
  <si>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</si>
  <si>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</si>
  <si>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</si>
  <si>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</si>
  <si>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</si>
  <si>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</si>
  <si>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</si>
  <si>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</si>
  <si>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</si>
  <si>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</si>
  <si>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</si>
  <si>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</si>
  <si>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</si>
  <si>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</si>
  <si>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</si>
  <si>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</si>
  <si>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</si>
  <si>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</si>
  <si>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</si>
  <si>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</si>
  <si>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</si>
  <si>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</si>
  <si>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</si>
  <si>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</si>
  <si>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</si>
  <si>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</si>
  <si>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</si>
  <si>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</si>
  <si>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</si>
  <si>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</si>
  <si>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</si>
  <si>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</si>
  <si>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</si>
  <si>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</si>
  <si>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</si>
  <si>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</si>
  <si>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</si>
  <si>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</si>
  <si>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</si>
  <si>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</si>
  <si>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</si>
  <si>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</si>
  <si>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</si>
  <si>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</si>
  <si>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</si>
  <si>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</si>
  <si>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</si>
  <si>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</si>
  <si>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</si>
  <si>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</si>
  <si>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</si>
  <si>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</si>
  <si>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</si>
  <si>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</si>
  <si>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</si>
  <si>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</si>
  <si>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</si>
  <si>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</si>
  <si>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</si>
  <si>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</si>
  <si>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</si>
  <si>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</si>
  <si>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</si>
  <si>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</si>
  <si>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</si>
  <si>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</si>
  <si>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</si>
  <si>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</si>
  <si>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</si>
  <si>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</si>
  <si>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</si>
  <si>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</si>
  <si>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</si>
  <si>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</si>
  <si>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</si>
  <si>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</si>
  <si>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</si>
  <si>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</si>
  <si>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</si>
  <si>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</si>
  <si>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</si>
  <si>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</si>
  <si>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</si>
  <si>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</si>
  <si>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</si>
  <si>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</si>
  <si>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</si>
  <si>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</si>
  <si>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</si>
  <si>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</si>
  <si>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</si>
  <si>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</si>
  <si>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</si>
  <si>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</si>
  <si>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</si>
  <si>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</si>
  <si>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</si>
  <si>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</si>
  <si>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</si>
  <si>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</si>
  <si>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</si>
  <si>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</si>
  <si>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</si>
  <si>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</si>
  <si>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</si>
  <si>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</si>
  <si>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</si>
  <si>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</si>
  <si>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</si>
  <si>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</si>
  <si>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</si>
  <si>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</si>
  <si>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</si>
  <si>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</si>
  <si>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</si>
  <si>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</si>
  <si>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</si>
  <si>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</si>
  <si>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</si>
  <si>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</si>
  <si>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</si>
  <si>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</si>
  <si>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</si>
  <si>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</si>
  <si>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</si>
  <si>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</si>
  <si>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</si>
  <si>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</si>
  <si>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</si>
  <si>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</si>
  <si>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</si>
  <si>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</si>
  <si>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</si>
  <si>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</si>
  <si>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</si>
  <si>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</si>
  <si>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</si>
  <si>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</si>
  <si>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</si>
  <si>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</si>
  <si>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</si>
  <si>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</si>
  <si>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</si>
  <si>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</si>
  <si>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</si>
  <si>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</si>
  <si>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</si>
  <si>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</si>
  <si>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</si>
  <si>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</si>
  <si>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</si>
  <si>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</si>
  <si>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</si>
  <si>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</si>
  <si>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</si>
  <si>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</si>
  <si>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</si>
  <si>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</si>
  <si>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</si>
  <si>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</si>
  <si>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</si>
  <si>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</si>
  <si>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</si>
  <si>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</si>
  <si>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</si>
  <si>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</si>
  <si>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</si>
  <si>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</si>
  <si>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</si>
  <si>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</si>
  <si>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</si>
  <si>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</si>
  <si>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</si>
  <si>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</si>
  <si>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</si>
  <si>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</si>
  <si>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</si>
  <si>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</si>
  <si>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</si>
  <si>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</si>
  <si>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</si>
  <si>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</si>
  <si>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</si>
  <si>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</si>
  <si>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</si>
  <si>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</si>
  <si>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</si>
  <si>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</si>
  <si>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</si>
  <si>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</si>
  <si>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</si>
  <si>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</si>
  <si>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</si>
  <si>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</si>
  <si>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</si>
  <si>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</si>
  <si>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</si>
  <si>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</si>
  <si>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</si>
  <si>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</si>
  <si>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</si>
  <si>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</si>
  <si>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</si>
  <si>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</si>
  <si>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</si>
  <si>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</si>
  <si>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</si>
  <si>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</si>
  <si>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</si>
  <si>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</si>
  <si>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</si>
  <si>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</si>
  <si>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</si>
  <si>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</si>
  <si>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</si>
  <si>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</si>
  <si>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</si>
  <si>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</si>
  <si>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</si>
  <si>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</si>
  <si>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</si>
  <si>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</si>
  <si>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</si>
  <si>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</si>
  <si>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</si>
  <si>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</si>
  <si>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</si>
  <si>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</si>
  <si>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</si>
  <si>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</si>
  <si>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</si>
  <si>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</si>
  <si>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</si>
  <si>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</si>
  <si>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</si>
  <si>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</si>
  <si>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</si>
  <si>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</si>
  <si>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</si>
  <si>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</si>
  <si>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</si>
  <si>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</si>
  <si>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</si>
  <si>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</si>
  <si>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</si>
  <si>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</si>
  <si>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</si>
  <si>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</si>
  <si>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</si>
  <si>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</si>
  <si>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</si>
  <si>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</si>
  <si>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</si>
  <si>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</si>
  <si>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</si>
  <si>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</si>
  <si>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</si>
  <si>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</si>
  <si>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</si>
  <si>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</si>
  <si>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</si>
  <si>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</si>
  <si>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</si>
  <si>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</si>
  <si>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</si>
  <si>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</si>
  <si>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</si>
  <si>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</si>
  <si>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</si>
  <si>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</si>
  <si>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</si>
  <si>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</si>
  <si>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</si>
  <si>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</si>
  <si>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</si>
  <si>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</si>
  <si>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</si>
  <si>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</si>
  <si>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</si>
  <si>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</si>
  <si>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</si>
  <si>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</si>
  <si>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</si>
  <si>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</si>
  <si>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</si>
  <si>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</si>
  <si>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</si>
  <si>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</si>
  <si>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</si>
  <si>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</si>
  <si>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</si>
  <si>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</si>
  <si>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</si>
  <si>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</si>
  <si>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</si>
  <si>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</si>
  <si>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</si>
  <si>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</si>
  <si>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</si>
  <si>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</si>
  <si>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</si>
  <si>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</si>
  <si>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</si>
  <si>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</si>
  <si>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</si>
  <si>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</si>
  <si>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</si>
  <si>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</si>
  <si>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</si>
  <si>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</si>
  <si>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</si>
  <si>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</si>
  <si>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</si>
  <si>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</si>
  <si>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</si>
  <si>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</si>
  <si>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</si>
  <si>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</si>
  <si>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</si>
  <si>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</si>
  <si>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</si>
  <si>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</si>
  <si>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</si>
  <si>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</si>
  <si>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</si>
  <si>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</si>
  <si>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</si>
  <si>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</si>
  <si>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</si>
  <si>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</si>
  <si>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</si>
  <si>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</si>
  <si>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</si>
  <si>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</si>
  <si>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</si>
  <si>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</si>
  <si>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</si>
  <si>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</si>
  <si>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</si>
  <si>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</si>
  <si>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</si>
  <si>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</si>
  <si>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</si>
  <si>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</si>
  <si>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</si>
  <si>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</si>
  <si>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</si>
  <si>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</si>
  <si>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</si>
  <si>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</si>
  <si>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</si>
  <si>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</si>
  <si>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</si>
  <si>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</si>
  <si>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</si>
  <si>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</si>
  <si>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</si>
  <si>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</si>
  <si>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</si>
  <si>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</si>
  <si>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</si>
  <si>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</si>
  <si>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</si>
  <si>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</si>
  <si>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</si>
  <si>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</si>
  <si>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</si>
  <si>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</si>
  <si>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</si>
  <si>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</si>
  <si>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</si>
  <si>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</si>
  <si>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</si>
  <si>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</si>
  <si>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</si>
  <si>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</si>
  <si>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</si>
  <si>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</si>
  <si>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</si>
  <si>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</si>
  <si>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</si>
  <si>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</si>
  <si>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</si>
  <si>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</si>
  <si>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</si>
  <si>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</si>
  <si>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</si>
  <si>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</si>
  <si>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</si>
  <si>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</si>
  <si>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</si>
  <si>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</si>
  <si>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</si>
  <si>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</si>
  <si>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</si>
  <si>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</si>
  <si>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</si>
  <si>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</si>
  <si>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</si>
  <si>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</si>
  <si>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</si>
  <si>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</si>
  <si>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</si>
  <si>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</si>
  <si>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</si>
  <si>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</si>
  <si>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</si>
  <si>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</si>
  <si>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</si>
  <si>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</si>
  <si>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</si>
  <si>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</si>
  <si>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</si>
  <si>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</si>
  <si>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</si>
  <si>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</si>
  <si>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</si>
  <si>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</si>
  <si>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</si>
  <si>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</si>
  <si>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</si>
  <si>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</si>
  <si>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</si>
  <si>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</si>
  <si>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</si>
  <si>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</si>
  <si>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</si>
  <si>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</si>
  <si>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</si>
  <si>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</si>
  <si>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</si>
  <si>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</si>
  <si>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</si>
  <si>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</si>
  <si>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</si>
  <si>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</si>
  <si>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</si>
  <si>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</si>
  <si>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</si>
  <si>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</si>
  <si>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</si>
  <si>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</si>
  <si>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</si>
  <si>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</si>
  <si>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</si>
  <si>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</si>
  <si>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</si>
  <si>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</si>
  <si>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</si>
  <si>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</si>
  <si>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</si>
  <si>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</si>
  <si>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</si>
  <si>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</si>
  <si>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</si>
  <si>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</si>
  <si>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</si>
  <si>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</si>
  <si>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</si>
  <si>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</si>
  <si>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</si>
  <si>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</si>
  <si>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</si>
  <si>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</si>
  <si>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</si>
  <si>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</si>
  <si>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</si>
  <si>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</si>
  <si>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</si>
  <si>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</si>
  <si>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</si>
  <si>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</si>
  <si>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</si>
  <si>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</si>
  <si>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</si>
  <si>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</si>
  <si>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</si>
  <si>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</si>
  <si>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</si>
  <si>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</si>
  <si>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</si>
  <si>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</si>
  <si>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</si>
  <si>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</si>
  <si>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</si>
  <si>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</si>
  <si>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</si>
  <si>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</si>
  <si>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</si>
  <si>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</si>
  <si>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</si>
  <si>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</si>
  <si>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</si>
  <si>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</si>
  <si>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</si>
  <si>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</si>
  <si>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</si>
  <si>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</si>
  <si>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</si>
  <si>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</si>
  <si>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</si>
  <si>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</si>
  <si>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</si>
  <si>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</si>
  <si>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</si>
  <si>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</si>
  <si>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</si>
  <si>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</si>
  <si>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</si>
  <si>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</si>
  <si>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</si>
  <si>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</si>
  <si>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</si>
  <si>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</si>
  <si>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</si>
  <si>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</si>
  <si>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</si>
  <si>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</si>
  <si>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</si>
  <si>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</si>
  <si>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</si>
  <si>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</si>
  <si>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</si>
  <si>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</si>
  <si>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</si>
  <si>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</si>
  <si>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</si>
  <si>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</si>
  <si>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</si>
  <si>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</si>
  <si>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</si>
  <si>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</si>
  <si>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</si>
  <si>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</si>
  <si>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</si>
  <si>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</si>
  <si>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</si>
  <si>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</si>
  <si>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</si>
  <si>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</si>
  <si>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</si>
  <si>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</si>
  <si>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</si>
  <si>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</si>
  <si>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</si>
  <si>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</si>
  <si>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</si>
  <si>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</si>
  <si>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</si>
  <si>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</si>
  <si>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</si>
  <si>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</si>
  <si>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</si>
  <si>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</si>
  <si>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</si>
  <si>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</si>
  <si>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</si>
  <si>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</si>
  <si>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</si>
  <si>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</si>
  <si>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</si>
  <si>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</si>
  <si>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</si>
  <si>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</si>
  <si>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</si>
  <si>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</si>
  <si>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</si>
  <si>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</si>
  <si>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</si>
  <si>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</si>
  <si>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</si>
  <si>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</si>
  <si>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</si>
  <si>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</si>
  <si>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</si>
  <si>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</si>
  <si>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</si>
  <si>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</si>
  <si>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</si>
  <si>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</si>
  <si>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</si>
  <si>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</si>
  <si>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</si>
  <si>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</si>
  <si>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</si>
  <si>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</si>
  <si>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</si>
  <si>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</si>
  <si>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</si>
  <si>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</si>
  <si>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</si>
  <si>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</si>
  <si>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</si>
  <si>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</si>
  <si>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</si>
  <si>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</si>
  <si>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</si>
  <si>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</si>
  <si>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</si>
  <si>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</si>
  <si>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</si>
  <si>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</si>
  <si>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</si>
  <si>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</si>
  <si>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</si>
  <si>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</si>
  <si>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</si>
  <si>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</si>
  <si>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</si>
  <si>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</si>
  <si>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</si>
  <si>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</si>
  <si>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</si>
  <si>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</si>
  <si>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</si>
  <si>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</si>
  <si>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</si>
  <si>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</si>
  <si>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</si>
  <si>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</si>
  <si>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</si>
  <si>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</si>
  <si>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</si>
  <si>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</si>
  <si>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</si>
  <si>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</si>
  <si>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</si>
  <si>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</si>
  <si>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</si>
  <si>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</si>
  <si>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</si>
  <si>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</si>
  <si>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</si>
  <si>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</si>
  <si>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</si>
  <si>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</si>
  <si>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</si>
  <si>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</si>
  <si>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</si>
  <si>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</si>
  <si>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</si>
  <si>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</si>
  <si>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</si>
  <si>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</si>
  <si>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</si>
  <si>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</si>
  <si>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</si>
  <si>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</si>
  <si>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</si>
  <si>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</si>
  <si>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</si>
  <si>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</si>
  <si>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</si>
  <si>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</si>
  <si>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</si>
  <si>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</si>
  <si>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</si>
  <si>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</si>
  <si>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</si>
  <si>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</si>
  <si>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</si>
  <si>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</si>
  <si>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</si>
  <si>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</si>
  <si>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</si>
  <si>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</si>
  <si>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</si>
  <si>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</si>
  <si>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</si>
  <si>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</si>
  <si>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</si>
  <si>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</si>
  <si>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</si>
  <si>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</si>
  <si>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</si>
  <si>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</si>
  <si>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</si>
  <si>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</si>
  <si>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</si>
  <si>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</si>
  <si>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</si>
  <si>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</si>
  <si>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</si>
  <si>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</si>
  <si>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</si>
  <si>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</si>
  <si>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</si>
  <si>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</si>
  <si>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</si>
  <si>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</si>
  <si>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</si>
  <si>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</si>
  <si>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</si>
  <si>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</si>
  <si>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</si>
  <si>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</si>
  <si>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</si>
  <si>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</si>
  <si>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</si>
  <si>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</si>
  <si>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</si>
  <si>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</si>
  <si>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</si>
  <si>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</si>
  <si>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</si>
  <si>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</si>
  <si>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</si>
  <si>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</si>
  <si>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</si>
  <si>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</si>
  <si>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</si>
  <si>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</si>
  <si>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</si>
  <si>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</si>
  <si>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</si>
  <si>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</si>
  <si>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</si>
  <si>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</si>
  <si>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</si>
  <si>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</si>
  <si>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</si>
  <si>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</si>
  <si>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</si>
  <si>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</si>
  <si>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</si>
  <si>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</si>
  <si>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</si>
  <si>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</si>
  <si>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</si>
  <si>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</si>
  <si>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</si>
  <si>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</si>
  <si>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</si>
  <si>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</si>
  <si>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</si>
  <si>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</si>
  <si>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</si>
  <si>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</si>
  <si>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</si>
  <si>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</si>
  <si>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</si>
  <si>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</si>
  <si>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</si>
  <si>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</si>
  <si>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</si>
  <si>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</si>
  <si>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</si>
  <si>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</si>
  <si>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</si>
  <si>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</si>
  <si>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</si>
  <si>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</si>
  <si>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</si>
  <si>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</si>
  <si>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</si>
  <si>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</si>
  <si>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</si>
  <si>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</si>
  <si>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</si>
  <si>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</si>
  <si>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</si>
  <si>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</si>
  <si>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</si>
  <si>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</si>
  <si>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</si>
  <si>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</si>
  <si>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</si>
  <si>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</si>
  <si>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</si>
  <si>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</si>
  <si>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</si>
  <si>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</si>
  <si>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</si>
  <si>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</si>
  <si>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</si>
  <si>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</si>
  <si>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</si>
  <si>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</si>
  <si>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</si>
  <si>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</si>
  <si>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</si>
  <si>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</si>
  <si>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</si>
  <si>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</si>
  <si>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</si>
  <si>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</si>
  <si>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</si>
  <si>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</si>
  <si>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</si>
  <si>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</si>
  <si>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</si>
  <si>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</si>
  <si>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</si>
  <si>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</si>
  <si>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</si>
  <si>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</si>
  <si>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</si>
  <si>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</si>
  <si>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</si>
  <si>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</si>
  <si>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</si>
  <si>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</si>
  <si>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</si>
  <si>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</si>
  <si>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</si>
  <si>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</si>
  <si>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</si>
  <si>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</si>
  <si>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</si>
  <si>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</si>
  <si>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</si>
  <si>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</si>
  <si>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</si>
  <si>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</si>
  <si>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</si>
  <si>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</si>
  <si>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</si>
  <si>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</si>
  <si>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</si>
  <si>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</si>
  <si>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</si>
  <si>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</si>
  <si>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</si>
  <si>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</si>
  <si>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</si>
  <si>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</si>
  <si>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</si>
  <si>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</si>
  <si>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</si>
  <si>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</si>
  <si>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</si>
  <si>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</si>
  <si>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</si>
  <si>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</si>
  <si>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</si>
  <si>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</si>
  <si>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</si>
  <si>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</si>
  <si>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</si>
  <si>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</si>
  <si>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</si>
  <si>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</si>
  <si>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</si>
  <si>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</si>
  <si>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</si>
  <si>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</si>
  <si>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</si>
  <si>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</si>
  <si>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</si>
  <si>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</si>
  <si>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</si>
  <si>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</si>
  <si>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</si>
  <si>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</si>
  <si>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</si>
  <si>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</si>
  <si>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</si>
  <si>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</si>
  <si>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</si>
  <si>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</si>
  <si>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</si>
  <si>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</si>
  <si>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</si>
  <si>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</si>
  <si>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</si>
  <si>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</si>
  <si>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</si>
  <si>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</si>
  <si>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</si>
  <si>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</si>
  <si>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</si>
  <si>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</si>
  <si>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</si>
  <si>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</si>
  <si>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</si>
  <si>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</si>
  <si>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</si>
  <si>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</si>
  <si>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</si>
  <si>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</si>
  <si>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</si>
  <si>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</si>
  <si>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</si>
  <si>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</si>
  <si>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</si>
  <si>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</si>
  <si>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</si>
  <si>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</si>
  <si>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</si>
  <si>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</si>
  <si>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</si>
  <si>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</si>
  <si>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</si>
  <si>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</si>
  <si>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</si>
  <si>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</si>
  <si>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</si>
  <si>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</si>
  <si>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</si>
  <si>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</si>
  <si>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</si>
  <si>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</si>
  <si>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</si>
  <si>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</si>
  <si>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</si>
  <si>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</si>
  <si>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</si>
  <si>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</si>
  <si>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</si>
  <si>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</si>
  <si>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</si>
  <si>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</si>
  <si>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</si>
  <si>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</si>
  <si>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</si>
  <si>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</si>
  <si>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</si>
  <si>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</si>
  <si>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</si>
  <si>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</si>
  <si>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</si>
  <si>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</si>
  <si>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</si>
  <si>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</si>
  <si>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</si>
  <si>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</si>
  <si>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</si>
  <si>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</si>
  <si>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</si>
  <si>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</si>
  <si>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</si>
  <si>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</si>
  <si>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</si>
  <si>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</si>
  <si>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</si>
  <si>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</si>
  <si>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</si>
  <si>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</si>
  <si>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</si>
  <si>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</si>
  <si>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</si>
  <si>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</si>
  <si>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</si>
  <si>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</si>
  <si>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</si>
  <si>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</si>
  <si>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</si>
  <si>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</si>
  <si>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</si>
  <si>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</si>
  <si>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</si>
  <si>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</si>
  <si>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</si>
  <si>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</si>
  <si>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</si>
  <si>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</si>
  <si>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</si>
  <si>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</si>
  <si>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</si>
  <si>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</si>
  <si>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</si>
  <si>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</si>
  <si>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</si>
  <si>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</si>
  <si>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</si>
  <si>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</si>
  <si>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</si>
  <si>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</si>
  <si>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</si>
  <si>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</si>
  <si>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</si>
  <si>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</si>
  <si>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</si>
  <si>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</si>
  <si>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</si>
  <si>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</si>
  <si>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</si>
  <si>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</si>
  <si>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</si>
  <si>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</si>
  <si>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</si>
  <si>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</si>
  <si>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</si>
  <si>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</si>
  <si>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</si>
  <si>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</si>
  <si>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</si>
  <si>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</si>
  <si>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</si>
  <si>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</si>
  <si>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</si>
  <si>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</si>
  <si>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</si>
  <si>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</si>
  <si>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</si>
  <si>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</si>
  <si>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</si>
  <si>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</si>
  <si>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</si>
  <si>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</si>
  <si>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</si>
  <si>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</si>
  <si>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</si>
  <si>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</si>
  <si>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</si>
  <si>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</si>
  <si>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</si>
  <si>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</si>
  <si>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</si>
  <si>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</si>
  <si>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</si>
  <si>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</si>
  <si>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</si>
  <si>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</si>
  <si>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</si>
  <si>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</si>
  <si>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</si>
  <si>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</si>
  <si>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</si>
  <si>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</si>
  <si>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</si>
  <si>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</si>
  <si>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</si>
  <si>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</si>
  <si>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</si>
  <si>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</si>
  <si>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</si>
  <si>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</si>
  <si>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</si>
  <si>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</si>
  <si>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</si>
  <si>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</si>
  <si>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</si>
  <si>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</si>
  <si>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</si>
  <si>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</si>
  <si>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</si>
  <si>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</si>
  <si>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</si>
  <si>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</si>
  <si>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</si>
  <si>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</si>
  <si>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</si>
  <si>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</si>
  <si>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</si>
  <si>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</si>
  <si>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</si>
  <si>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</si>
  <si>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</si>
  <si>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</si>
  <si>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</si>
  <si>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</si>
  <si>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</si>
  <si>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</si>
  <si>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</si>
  <si>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</si>
  <si>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</si>
  <si>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</si>
  <si>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</si>
  <si>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</si>
  <si>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</si>
  <si>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</si>
  <si>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</si>
  <si>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</si>
  <si>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</si>
  <si>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</si>
  <si>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</si>
  <si>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</si>
  <si>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</si>
  <si>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</si>
  <si>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</si>
  <si>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</si>
  <si>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</si>
  <si>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</si>
  <si>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</si>
  <si>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</si>
  <si>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</si>
  <si>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</si>
  <si>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</si>
  <si>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</si>
  <si>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</si>
  <si>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</si>
  <si>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</si>
  <si>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</si>
  <si>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</si>
  <si>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</si>
  <si>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</si>
  <si>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</si>
  <si>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</si>
  <si>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</si>
  <si>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</si>
  <si>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</si>
  <si>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</si>
  <si>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</si>
  <si>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</si>
  <si>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</si>
  <si>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</si>
  <si>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</si>
  <si>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</si>
  <si>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</si>
  <si>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</si>
  <si>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</si>
  <si>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</si>
  <si>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</si>
  <si>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</si>
  <si>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</si>
  <si>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</si>
  <si>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</si>
  <si>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</si>
  <si>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</si>
  <si>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</si>
  <si>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</si>
  <si>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</si>
  <si>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</si>
  <si>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</si>
  <si>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</si>
  <si>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</si>
  <si>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</si>
  <si>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</si>
  <si>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</si>
  <si>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</si>
  <si>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</si>
  <si>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</si>
  <si>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</si>
  <si>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</si>
  <si>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</si>
  <si>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</si>
  <si>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</si>
  <si>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</si>
  <si>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</si>
  <si>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</si>
  <si>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</si>
  <si>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</si>
  <si>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</si>
  <si>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</si>
  <si>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</si>
  <si>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</si>
  <si>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</si>
  <si>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</si>
  <si>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</si>
  <si>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</si>
  <si>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</si>
  <si>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</si>
  <si>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</si>
  <si>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</si>
  <si>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</si>
  <si>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</si>
  <si>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</si>
  <si>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</si>
  <si>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</si>
  <si>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</si>
  <si>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</si>
  <si>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</si>
  <si>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</si>
  <si>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</si>
  <si>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</si>
  <si>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</si>
  <si>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</si>
  <si>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</si>
  <si>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</si>
  <si>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</si>
  <si>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</si>
  <si>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</si>
  <si>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</si>
  <si>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</si>
  <si>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</si>
  <si>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</si>
  <si>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</si>
  <si>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</si>
  <si>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</si>
  <si>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</si>
  <si>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</si>
  <si>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</si>
  <si>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</si>
  <si>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</si>
  <si>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</si>
  <si>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</si>
  <si>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</si>
  <si>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</si>
  <si>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</si>
  <si>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</si>
  <si>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</si>
  <si>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</si>
  <si>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</si>
  <si>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</si>
  <si>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</si>
  <si>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</si>
  <si>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</si>
  <si>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</si>
  <si>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</si>
  <si>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</si>
  <si>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</si>
  <si>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</si>
  <si>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</si>
  <si>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</si>
  <si>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</si>
  <si>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</si>
  <si>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</si>
  <si>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</si>
  <si>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</si>
  <si>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</si>
  <si>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</si>
  <si>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</si>
  <si>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</si>
  <si>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</si>
  <si>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</si>
  <si>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</si>
  <si>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</si>
  <si>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</si>
  <si>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</si>
  <si>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</si>
  <si>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</si>
  <si>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</si>
  <si>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</si>
  <si>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</si>
  <si>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</si>
  <si>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</si>
  <si>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</si>
  <si>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</si>
  <si>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</si>
  <si>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</si>
  <si>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</si>
  <si>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</si>
  <si>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</si>
  <si>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</si>
  <si>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</si>
  <si>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</si>
  <si>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</si>
  <si>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</si>
  <si>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</si>
  <si>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</si>
  <si>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</si>
  <si>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</si>
  <si>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</si>
  <si>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</si>
  <si>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</si>
  <si>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</si>
  <si>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</si>
  <si>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</si>
  <si>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</si>
  <si>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</si>
  <si>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</si>
  <si>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</si>
  <si>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</si>
  <si>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</si>
  <si>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</si>
  <si>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</si>
  <si>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</si>
  <si>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</si>
  <si>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</si>
  <si>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</si>
  <si>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</si>
  <si>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</si>
  <si>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</si>
  <si>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</si>
  <si>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</si>
  <si>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</si>
  <si>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</si>
  <si>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</si>
  <si>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</si>
  <si>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</si>
  <si>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</si>
  <si>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</si>
  <si>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</si>
  <si>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</si>
  <si>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</si>
  <si>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</si>
  <si>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</si>
  <si>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</si>
  <si>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</si>
  <si>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</si>
  <si>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</si>
  <si>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</si>
  <si>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</si>
  <si>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</si>
  <si>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</si>
  <si>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</si>
  <si>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</si>
  <si>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</si>
  <si>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</si>
  <si>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</si>
  <si>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</si>
  <si>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</si>
  <si>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</si>
  <si>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</si>
  <si>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</si>
  <si>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</si>
  <si>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</si>
  <si>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</si>
  <si>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</si>
  <si>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</si>
  <si>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</si>
  <si>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</si>
  <si>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</si>
  <si>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</si>
  <si>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</si>
  <si>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</si>
  <si>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</si>
  <si>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</si>
  <si>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</si>
  <si>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</si>
  <si>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</si>
  <si>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</si>
  <si>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</si>
  <si>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</si>
  <si>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</si>
  <si>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</si>
  <si>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</si>
  <si>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</si>
  <si>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</si>
  <si>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</si>
  <si>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</si>
  <si>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</si>
  <si>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</si>
  <si>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</si>
  <si>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</si>
  <si>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</si>
  <si>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</si>
  <si>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</si>
  <si>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</si>
  <si>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</si>
  <si>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</si>
  <si>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</si>
  <si>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</si>
  <si>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</si>
  <si>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</si>
  <si>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</si>
  <si>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</si>
  <si>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</si>
  <si>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</si>
  <si>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</si>
  <si>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</si>
  <si>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</si>
  <si>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</si>
  <si>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</si>
  <si>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</si>
  <si>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</si>
  <si>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</si>
  <si>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</si>
  <si>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</si>
  <si>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</si>
  <si>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</si>
  <si>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</si>
  <si>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</si>
  <si>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</si>
  <si>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</si>
  <si>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</si>
  <si>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</si>
  <si>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</si>
  <si>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</si>
  <si>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</si>
  <si>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</si>
  <si>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</si>
  <si>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</si>
  <si>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</si>
  <si>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</si>
  <si>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</si>
  <si>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</si>
  <si>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</si>
  <si>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</si>
  <si>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</si>
  <si>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</si>
  <si>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</si>
  <si>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</si>
  <si>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</si>
  <si>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</si>
  <si>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</si>
  <si>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</si>
  <si>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</si>
  <si>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</si>
  <si>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</si>
  <si>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</si>
  <si>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</si>
  <si>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</si>
  <si>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</si>
  <si>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</si>
  <si>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</si>
  <si>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</si>
  <si>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</si>
  <si>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</si>
  <si>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</si>
  <si>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</si>
  <si>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</si>
  <si>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</si>
  <si>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</si>
  <si>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</si>
  <si>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</si>
  <si>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</si>
  <si>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</si>
  <si>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</si>
  <si>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</si>
  <si>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</si>
  <si>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</si>
  <si>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</si>
  <si>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</si>
  <si>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</si>
  <si>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</si>
  <si>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</si>
  <si>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</si>
  <si>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</si>
  <si>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</si>
  <si>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</si>
  <si>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</si>
  <si>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</si>
  <si>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</si>
  <si>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</si>
  <si>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</si>
  <si>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</si>
  <si>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</si>
  <si>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</si>
  <si>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</si>
  <si>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</si>
  <si>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</si>
  <si>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</si>
  <si>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</si>
  <si>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</si>
  <si>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</si>
  <si>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</si>
  <si>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</si>
  <si>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</si>
  <si>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</si>
  <si>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</si>
  <si>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</si>
  <si>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</si>
  <si>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</si>
  <si>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</si>
  <si>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</si>
  <si>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</si>
  <si>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</si>
  <si>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</si>
  <si>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</si>
  <si>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</si>
  <si>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</si>
  <si>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</si>
  <si>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</si>
  <si>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</si>
  <si>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</si>
  <si>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</si>
  <si>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</si>
  <si>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</si>
  <si>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</si>
  <si>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</si>
  <si>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</si>
  <si>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</si>
  <si>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</si>
  <si>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</si>
  <si>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</si>
  <si>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</si>
  <si>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</si>
  <si>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</si>
  <si>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</si>
  <si>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</si>
  <si>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</si>
  <si>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</si>
  <si>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</si>
  <si>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</si>
  <si>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</si>
  <si>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</si>
  <si>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</si>
  <si>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</si>
  <si>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</si>
  <si>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</si>
  <si>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</si>
  <si>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</si>
  <si>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</si>
  <si>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</si>
  <si>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</si>
  <si>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</si>
  <si>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</si>
  <si>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</si>
  <si>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</si>
  <si>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</si>
  <si>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</si>
  <si>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</si>
  <si>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</si>
  <si>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</si>
  <si>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</si>
  <si>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</si>
  <si>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</si>
  <si>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</si>
  <si>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</si>
  <si>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</si>
  <si>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</si>
  <si>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</si>
  <si>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</si>
  <si>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</si>
  <si>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</si>
  <si>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</si>
  <si>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</si>
  <si>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</si>
  <si>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</si>
  <si>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</si>
  <si>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</si>
  <si>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</si>
  <si>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</si>
  <si>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</si>
  <si>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</si>
  <si>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</si>
  <si>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</si>
  <si>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</si>
  <si>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</si>
  <si>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</si>
  <si>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</si>
  <si>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</si>
  <si>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</si>
  <si>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</si>
  <si>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</si>
  <si>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</si>
  <si>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</si>
  <si>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</si>
  <si>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</si>
  <si>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</si>
  <si>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</si>
  <si>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</si>
  <si>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</si>
  <si>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</si>
  <si>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</si>
  <si>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</si>
  <si>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</si>
  <si>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</si>
  <si>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</si>
  <si>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</si>
  <si>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</si>
  <si>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</si>
  <si>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</si>
  <si>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</si>
  <si>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</si>
  <si>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</si>
  <si>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</si>
  <si>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</si>
  <si>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</si>
  <si>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</si>
  <si>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</si>
  <si>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</si>
  <si>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</si>
  <si>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</si>
  <si>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</si>
  <si>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</si>
  <si>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</si>
  <si>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</si>
  <si>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</si>
  <si>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</si>
  <si>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</si>
  <si>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</si>
  <si>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</si>
  <si>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</si>
  <si>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</si>
  <si>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</si>
  <si>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</si>
  <si>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</si>
  <si>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</si>
  <si>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</si>
  <si>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</si>
  <si>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</si>
  <si>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</si>
  <si>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</si>
  <si>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</si>
  <si>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</si>
  <si>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</si>
  <si>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</si>
  <si>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</si>
  <si>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</si>
  <si>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</si>
  <si>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</si>
  <si>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</si>
  <si>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</si>
  <si>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</si>
  <si>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</si>
  <si>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</si>
  <si>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</si>
  <si>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</si>
  <si>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</si>
  <si>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</si>
  <si>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</si>
  <si>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</si>
  <si>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</si>
  <si>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</si>
  <si>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</si>
  <si>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</si>
  <si>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</si>
  <si>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</si>
  <si>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</si>
  <si>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</si>
  <si>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</si>
  <si>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</si>
  <si>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</si>
  <si>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</si>
  <si>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</si>
  <si>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</si>
  <si>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</si>
  <si>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</si>
  <si>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</si>
  <si>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</si>
  <si>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</si>
  <si>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</si>
  <si>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</si>
  <si>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</si>
  <si>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</si>
  <si>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</si>
  <si>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</si>
  <si>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</si>
  <si>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</si>
  <si>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</si>
  <si>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</si>
  <si>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</si>
  <si>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</si>
  <si>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</si>
  <si>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</si>
  <si>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</si>
  <si>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</si>
  <si>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</si>
  <si>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</si>
  <si>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</si>
  <si>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</si>
  <si>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</si>
  <si>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</si>
  <si>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</si>
  <si>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</si>
  <si>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</si>
  <si>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</si>
  <si>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</si>
  <si>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</si>
  <si>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</si>
  <si>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</si>
  <si>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</si>
  <si>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</si>
  <si>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</si>
  <si>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</si>
  <si>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</si>
  <si>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</si>
  <si>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</si>
  <si>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</si>
  <si>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</si>
  <si>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</si>
  <si>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</si>
  <si>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</si>
  <si>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</si>
  <si>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</si>
  <si>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</si>
  <si>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</si>
  <si>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</si>
  <si>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</si>
  <si>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</si>
  <si>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</si>
  <si>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</si>
  <si>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</si>
  <si>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</si>
  <si>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</si>
  <si>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</si>
  <si>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</si>
  <si>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</si>
  <si>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</si>
  <si>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</si>
  <si>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</si>
  <si>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</si>
  <si>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</si>
  <si>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</si>
  <si>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</si>
  <si>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</si>
  <si>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</si>
  <si>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</si>
  <si>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</si>
  <si>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</si>
  <si>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</si>
  <si>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</si>
  <si>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</si>
  <si>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</si>
  <si>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</si>
  <si>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</si>
  <si>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</si>
  <si>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</si>
  <si>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</si>
  <si>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</si>
  <si>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</si>
  <si>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</si>
  <si>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</si>
  <si>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</si>
  <si>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</si>
  <si>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</si>
  <si>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</si>
  <si>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</si>
  <si>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</si>
  <si>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</si>
  <si>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</si>
  <si>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</si>
  <si>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</si>
  <si>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</si>
  <si>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</si>
  <si>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</si>
  <si>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</si>
  <si>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</si>
  <si>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</si>
  <si>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</si>
  <si>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</si>
  <si>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</si>
  <si>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</si>
  <si>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</si>
  <si>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</si>
  <si>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</si>
  <si>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</si>
  <si>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</si>
  <si>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</si>
  <si>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</si>
  <si>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</si>
  <si>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</si>
  <si>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</si>
  <si>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</si>
  <si>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</si>
  <si>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</si>
  <si>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</si>
  <si>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</si>
  <si>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</si>
  <si>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</si>
  <si>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</si>
  <si>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</si>
  <si>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</si>
  <si>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</si>
  <si>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</si>
  <si>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</si>
  <si>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</si>
  <si>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</si>
  <si>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</si>
  <si>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</si>
  <si>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</si>
  <si>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</si>
  <si>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</si>
  <si>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</si>
  <si>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</si>
  <si>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</si>
  <si>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</si>
  <si>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</si>
  <si>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</si>
  <si>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</si>
  <si>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</si>
  <si>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</si>
  <si>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</si>
  <si>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</si>
  <si>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</si>
  <si>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</si>
  <si>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</si>
  <si>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</si>
  <si>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</si>
  <si>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</si>
  <si>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</si>
  <si>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</si>
  <si>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</si>
  <si>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</si>
  <si>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</si>
  <si>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</si>
  <si>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</si>
  <si>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</si>
  <si>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</si>
  <si>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</si>
  <si>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</si>
  <si>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</si>
  <si>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</si>
  <si>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</si>
  <si>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</si>
  <si>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</si>
  <si>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</si>
  <si>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</si>
  <si>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</si>
  <si>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</si>
  <si>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</si>
  <si>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</si>
  <si>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</si>
  <si>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</si>
  <si>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</si>
  <si>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</si>
  <si>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</si>
  <si>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</si>
  <si>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</si>
  <si>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</si>
  <si>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</si>
  <si>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</si>
  <si>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</si>
  <si>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</si>
  <si>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</si>
  <si>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</si>
  <si>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</si>
  <si>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</si>
  <si>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</si>
  <si>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</si>
  <si>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</si>
  <si>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</si>
  <si>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</si>
  <si>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</si>
  <si>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</si>
  <si>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</si>
  <si>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</si>
  <si>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</si>
  <si>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</si>
  <si>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</si>
  <si>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</si>
  <si>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</si>
  <si>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</si>
  <si>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</si>
  <si>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</si>
  <si>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</si>
  <si>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</si>
  <si>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</si>
  <si>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</si>
  <si>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</si>
  <si>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</si>
  <si>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</si>
  <si>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</si>
  <si>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</si>
  <si>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</si>
  <si>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</si>
  <si>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</si>
  <si>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</si>
  <si>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</si>
  <si>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</si>
  <si>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</si>
  <si>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</si>
  <si>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</si>
  <si>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</si>
  <si>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</si>
  <si>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</si>
  <si>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</si>
  <si>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</si>
  <si>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</si>
  <si>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</si>
  <si>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</si>
  <si>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</si>
  <si>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</si>
  <si>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</si>
  <si>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</si>
  <si>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</si>
  <si>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</si>
  <si>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</si>
  <si>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</si>
  <si>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</si>
  <si>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</si>
  <si>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</si>
  <si>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</si>
  <si>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</si>
  <si>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</si>
  <si>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</si>
  <si>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</si>
  <si>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</si>
  <si>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</si>
  <si>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</si>
  <si>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</si>
  <si>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</si>
  <si>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</si>
  <si>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</si>
  <si>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</si>
  <si>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</si>
  <si>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</si>
  <si>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</si>
  <si>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</si>
  <si>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</si>
  <si>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</si>
  <si>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</si>
  <si>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</si>
  <si>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</si>
  <si>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</si>
  <si>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</si>
  <si>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</si>
  <si>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</si>
  <si>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</si>
  <si>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</si>
  <si>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</si>
  <si>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</si>
  <si>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</si>
  <si>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</si>
  <si>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</si>
  <si>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</si>
  <si>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</si>
  <si>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</si>
  <si>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</si>
  <si>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</si>
  <si>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</si>
  <si>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</si>
  <si>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</si>
  <si>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</si>
  <si>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</si>
  <si>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</si>
  <si>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</si>
  <si>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</si>
  <si>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</si>
  <si>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</si>
  <si>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</si>
  <si>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</si>
  <si>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</si>
  <si>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</si>
  <si>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</si>
  <si>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</si>
  <si>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</si>
  <si>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</si>
  <si>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</si>
  <si>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</si>
  <si>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</si>
  <si>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</si>
  <si>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</si>
  <si>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</si>
  <si>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</si>
  <si>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</si>
  <si>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</si>
  <si>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</si>
  <si>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</si>
  <si>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</si>
  <si>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</si>
  <si>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</si>
  <si>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</si>
  <si>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</si>
  <si>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</si>
  <si>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</si>
  <si>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</si>
  <si>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</si>
  <si>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</si>
  <si>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</si>
  <si>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</si>
  <si>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</si>
  <si>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</si>
  <si>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</si>
  <si>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</si>
  <si>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</si>
  <si>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</si>
  <si>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</si>
  <si>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</si>
  <si>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</si>
  <si>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</si>
  <si>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</si>
  <si>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</si>
  <si>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</si>
  <si>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</si>
  <si>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</si>
  <si>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</si>
  <si>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</si>
  <si>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</si>
  <si>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</si>
  <si>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</si>
  <si>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</si>
  <si>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</si>
  <si>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</si>
  <si>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</si>
  <si>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</si>
  <si>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</si>
  <si>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</si>
  <si>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</si>
  <si>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</si>
  <si>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</si>
  <si>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</si>
  <si>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</si>
  <si>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</si>
  <si>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</si>
  <si>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</si>
  <si>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</si>
  <si>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</si>
  <si>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</si>
  <si>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</si>
  <si>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</si>
  <si>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</si>
  <si>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</si>
  <si>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</si>
  <si>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</si>
  <si>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</si>
  <si>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</si>
  <si>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</si>
  <si>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</si>
  <si>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</si>
  <si>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</si>
  <si>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</si>
  <si>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</si>
  <si>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</si>
  <si>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</si>
  <si>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</si>
  <si>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</si>
  <si>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</si>
  <si>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</si>
  <si>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</si>
  <si>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</si>
  <si>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</si>
  <si>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</si>
  <si>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</si>
  <si>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</si>
  <si>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</si>
  <si>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</si>
  <si>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</si>
  <si>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</si>
  <si>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</si>
  <si>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</si>
  <si>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</si>
  <si>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</si>
  <si>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</si>
  <si>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</si>
  <si>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</si>
  <si>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</si>
  <si>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</si>
  <si>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</si>
  <si>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</si>
  <si>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</si>
  <si>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</si>
  <si>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</si>
  <si>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</si>
  <si>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</si>
  <si>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</si>
  <si>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</si>
  <si>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</si>
  <si>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</si>
  <si>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</si>
  <si>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</si>
  <si>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</si>
  <si>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</si>
  <si>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</si>
  <si>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</si>
  <si>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</si>
  <si>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</si>
  <si>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</si>
  <si>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</si>
  <si>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</si>
  <si>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</si>
  <si>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</si>
  <si>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</si>
  <si>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</si>
  <si>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</si>
  <si>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</si>
  <si>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</si>
  <si>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</si>
  <si>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</si>
  <si>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</si>
  <si>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</si>
  <si>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</si>
  <si>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</si>
  <si>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</si>
  <si>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</si>
  <si>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</si>
  <si>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</si>
  <si>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</si>
  <si>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</si>
  <si>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</si>
  <si>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</si>
  <si>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</si>
  <si>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</si>
  <si>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</si>
  <si>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</si>
  <si>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</si>
  <si>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</si>
  <si>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</si>
  <si>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</si>
  <si>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</si>
  <si>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</si>
  <si>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</si>
  <si>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</si>
  <si>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</si>
  <si>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</si>
  <si>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</si>
  <si>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</si>
  <si>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</si>
  <si>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</si>
  <si>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</si>
  <si>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</si>
  <si>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</si>
  <si>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</si>
  <si>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</si>
  <si>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</si>
  <si>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</si>
  <si>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</si>
  <si>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</si>
  <si>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</si>
  <si>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</si>
  <si>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</si>
  <si>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</si>
  <si>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</si>
  <si>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</si>
  <si>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</si>
  <si>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</si>
  <si>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</si>
  <si>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</si>
  <si>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</si>
  <si>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</si>
  <si>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</si>
  <si>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</si>
  <si>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</si>
  <si>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</si>
  <si>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</si>
  <si>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</si>
  <si>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</si>
  <si>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</si>
  <si>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</si>
  <si>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</si>
  <si>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</si>
  <si>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</si>
  <si>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</si>
  <si>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</si>
  <si>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</si>
  <si>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</si>
  <si>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</si>
  <si>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</si>
  <si>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</si>
  <si>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</si>
  <si>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</si>
  <si>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</si>
  <si>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</si>
  <si>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</si>
  <si>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</si>
  <si>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</si>
  <si>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</si>
  <si>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</si>
  <si>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</si>
  <si>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</si>
  <si>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</si>
  <si>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</si>
  <si>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</si>
  <si>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</si>
  <si>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</si>
  <si>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</si>
  <si>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</si>
  <si>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</si>
  <si>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</si>
  <si>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</si>
  <si>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</si>
  <si>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</si>
  <si>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</si>
  <si>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</si>
  <si>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</si>
  <si>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</si>
  <si>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</si>
  <si>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</si>
  <si>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</si>
  <si>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</si>
  <si>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</si>
  <si>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</si>
  <si>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</si>
  <si>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</si>
  <si>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</si>
  <si>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</si>
  <si>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</si>
  <si>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</si>
  <si>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</si>
  <si>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</si>
  <si>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</si>
  <si>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</si>
  <si>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</si>
  <si>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</si>
  <si>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</si>
  <si>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</si>
  <si>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</si>
  <si>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</si>
  <si>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</si>
  <si>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</si>
  <si>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</si>
  <si>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</si>
  <si>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</si>
  <si>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</si>
  <si>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</si>
  <si>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</si>
  <si>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</si>
  <si>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</si>
  <si>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</si>
  <si>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</si>
  <si>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</si>
  <si>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</si>
  <si>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</si>
  <si>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</si>
  <si>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</si>
  <si>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</si>
  <si>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</si>
  <si>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</si>
  <si>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</si>
  <si>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</si>
  <si>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</si>
  <si>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</si>
  <si>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</si>
  <si>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</si>
  <si>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</si>
  <si>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</si>
  <si>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</si>
  <si>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</si>
  <si>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</si>
  <si>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</si>
  <si>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</si>
  <si>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</si>
  <si>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</si>
  <si>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</si>
  <si>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</si>
  <si>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</si>
  <si>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</si>
  <si>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</si>
  <si>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</si>
  <si>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</si>
  <si>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</si>
  <si>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</si>
  <si>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</si>
  <si>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</si>
  <si>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</si>
  <si>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</si>
  <si>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</si>
  <si>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</si>
  <si>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</si>
  <si>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</si>
  <si>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</si>
  <si>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</si>
  <si>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</si>
  <si>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</si>
  <si>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</si>
  <si>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</si>
  <si>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</si>
  <si>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</si>
  <si>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</si>
  <si>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</si>
  <si>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</si>
  <si>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</si>
  <si>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</si>
  <si>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</si>
  <si>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</si>
  <si>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</si>
  <si>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</si>
  <si>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</si>
  <si>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</si>
  <si>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</si>
  <si>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</si>
  <si>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</si>
  <si>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</si>
  <si>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</si>
  <si>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</si>
  <si>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</si>
  <si>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</si>
  <si>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</si>
  <si>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</si>
  <si>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</si>
  <si>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</si>
  <si>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</si>
  <si>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</si>
  <si>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</si>
  <si>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</si>
  <si>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</si>
  <si>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</si>
  <si>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</si>
  <si>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</si>
  <si>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</si>
  <si>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</si>
  <si>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</si>
  <si>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</si>
  <si>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</si>
  <si>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</si>
  <si>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</si>
  <si>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</si>
  <si>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</si>
  <si>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</si>
  <si>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</si>
  <si>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</si>
  <si>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</si>
  <si>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</si>
  <si>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</si>
  <si>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</si>
  <si>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</si>
  <si>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</si>
  <si>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</si>
  <si>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</si>
  <si>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</si>
  <si>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</si>
  <si>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</si>
  <si>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</si>
  <si>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</si>
  <si>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</si>
  <si>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</si>
  <si>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</si>
  <si>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</si>
  <si>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</si>
  <si>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</si>
  <si>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</si>
  <si>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</si>
  <si>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</si>
  <si>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</si>
  <si>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</si>
  <si>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</si>
  <si>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</si>
  <si>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</si>
  <si>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</si>
  <si>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</si>
  <si>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</si>
  <si>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</si>
  <si>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</si>
  <si>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</si>
  <si>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</si>
  <si>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</si>
  <si>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</si>
  <si>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</si>
  <si>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</si>
  <si>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</si>
  <si>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</si>
  <si>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</si>
  <si>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</si>
  <si>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</si>
  <si>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</si>
  <si>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</si>
  <si>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</si>
  <si>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</si>
  <si>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</si>
  <si>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</si>
  <si>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</si>
  <si>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</si>
  <si>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</si>
  <si>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</si>
  <si>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</si>
  <si>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</si>
  <si>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</si>
  <si>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</si>
  <si>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</si>
  <si>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</si>
  <si>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</si>
  <si>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</si>
  <si>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</si>
  <si>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</si>
  <si>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</si>
  <si>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</si>
  <si>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</si>
  <si>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</si>
  <si>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</si>
  <si>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</si>
  <si>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</si>
  <si>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</si>
  <si>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</si>
  <si>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</si>
  <si>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</si>
  <si>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</si>
  <si>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</si>
  <si>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</si>
  <si>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</si>
  <si>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</si>
  <si>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</si>
  <si>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</si>
  <si>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</si>
  <si>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</si>
  <si>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</si>
  <si>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</si>
  <si>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</si>
  <si>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</si>
  <si>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</si>
  <si>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</si>
  <si>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</si>
  <si>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</si>
  <si>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</si>
  <si>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</si>
  <si>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</si>
  <si>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</si>
  <si>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</si>
  <si>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</si>
  <si>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</si>
  <si>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</si>
  <si>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</si>
  <si>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</si>
  <si>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</si>
  <si>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</si>
  <si>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</si>
  <si>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</si>
  <si>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</si>
  <si>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</si>
  <si>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</si>
  <si>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</si>
  <si>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</si>
  <si>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</si>
  <si>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</si>
  <si>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</si>
  <si>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</si>
  <si>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</si>
  <si>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</si>
  <si>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</si>
  <si>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</si>
  <si>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</si>
  <si>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</si>
  <si>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</si>
  <si>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</si>
  <si>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</si>
  <si>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</si>
  <si>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</si>
  <si>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</si>
  <si>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</si>
  <si>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</si>
  <si>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</si>
  <si>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</si>
  <si>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</si>
  <si>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</si>
  <si>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</si>
  <si>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</si>
  <si>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</si>
  <si>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</si>
  <si>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</si>
  <si>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</si>
  <si>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</si>
  <si>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</si>
  <si>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</si>
  <si>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</si>
  <si>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</si>
  <si>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</si>
  <si>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</si>
  <si>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</si>
  <si>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</si>
  <si>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</si>
  <si>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</si>
  <si>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</si>
  <si>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</si>
  <si>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</si>
  <si>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</si>
  <si>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</si>
  <si>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</si>
  <si>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</si>
  <si>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</si>
  <si>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</si>
  <si>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</si>
  <si>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</si>
  <si>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</si>
  <si>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</si>
  <si>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</si>
  <si>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</si>
  <si>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</si>
  <si>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</si>
  <si>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</si>
  <si>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</si>
  <si>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</si>
  <si>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</si>
  <si>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</si>
  <si>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</si>
  <si>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</si>
  <si>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</si>
  <si>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</si>
  <si>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</si>
  <si>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</si>
  <si>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</si>
  <si>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</si>
  <si>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</si>
  <si>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</si>
  <si>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</si>
  <si>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</si>
  <si>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</si>
  <si>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</si>
  <si>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</si>
  <si>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</si>
  <si>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</si>
  <si>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</si>
  <si>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</si>
  <si>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</si>
  <si>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</si>
  <si>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</si>
  <si>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</si>
  <si>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</si>
  <si>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</si>
  <si>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</si>
  <si>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</si>
  <si>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</si>
  <si>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</si>
  <si>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</si>
  <si>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</si>
  <si>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</si>
  <si>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</si>
  <si>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</si>
  <si>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</si>
  <si>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</si>
  <si>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</si>
  <si>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</si>
  <si>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</si>
  <si>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</si>
  <si>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</si>
  <si>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</si>
  <si>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</si>
  <si>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</si>
  <si>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</si>
  <si>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</si>
  <si>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</si>
  <si>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</si>
  <si>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</si>
  <si>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</si>
  <si>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</si>
  <si>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</si>
  <si>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</si>
  <si>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</si>
  <si>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</si>
  <si>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</si>
  <si>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</si>
  <si>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</si>
  <si>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</si>
  <si>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</si>
  <si>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</si>
  <si>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</si>
  <si>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</si>
  <si>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</si>
  <si>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</si>
  <si>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</si>
  <si>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</si>
  <si>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</si>
  <si>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</si>
  <si>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</si>
  <si>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</si>
  <si>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</si>
  <si>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</si>
  <si>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</si>
  <si>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</si>
  <si>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</si>
  <si>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</si>
  <si>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</si>
  <si>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</si>
  <si>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</si>
  <si>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</si>
  <si>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</si>
  <si>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</si>
  <si>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</si>
  <si>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</si>
  <si>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</si>
  <si>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</si>
  <si>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</si>
  <si>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</si>
  <si>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</si>
  <si>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</si>
  <si>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</si>
  <si>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</si>
  <si>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</si>
  <si>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</si>
  <si>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</si>
  <si>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</si>
  <si>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</si>
  <si>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</si>
  <si>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</si>
  <si>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</si>
  <si>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</si>
  <si>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</si>
  <si>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</si>
  <si>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</si>
  <si>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</si>
  <si>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</si>
  <si>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</si>
  <si>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</si>
  <si>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</si>
  <si>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</si>
  <si>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</si>
  <si>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</si>
  <si>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</si>
  <si>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</si>
  <si>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</si>
  <si>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</si>
  <si>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</si>
  <si>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</si>
  <si>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</si>
  <si>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</si>
  <si>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</si>
  <si>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</si>
  <si>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</si>
  <si>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</si>
  <si>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</si>
  <si>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</si>
  <si>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</si>
  <si>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</si>
  <si>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</si>
  <si>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</si>
  <si>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</si>
  <si>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</si>
  <si>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</si>
  <si>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</si>
  <si>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</si>
  <si>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</si>
  <si>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</si>
  <si>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</si>
  <si>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</si>
  <si>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</si>
  <si>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</si>
  <si>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</si>
  <si>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</si>
  <si>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</si>
  <si>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</si>
  <si>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</si>
  <si>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</si>
  <si>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</si>
  <si>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</si>
  <si>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</si>
  <si>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</si>
  <si>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</si>
  <si>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</si>
  <si>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</si>
  <si>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</si>
  <si>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</si>
  <si>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</si>
  <si>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</si>
  <si>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</si>
  <si>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</si>
  <si>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</si>
  <si>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</si>
  <si>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</si>
  <si>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</si>
  <si>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</si>
  <si>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</si>
  <si>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</si>
  <si>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</si>
  <si>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</si>
  <si>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</si>
  <si>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</si>
  <si>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</si>
  <si>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</si>
  <si>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</si>
  <si>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</si>
  <si>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</si>
  <si>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</si>
  <si>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</si>
  <si>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</si>
  <si>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</si>
  <si>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</si>
  <si>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</si>
  <si>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</si>
  <si>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</si>
  <si>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</si>
  <si>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</si>
  <si>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</si>
  <si>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</si>
  <si>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</si>
  <si>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</si>
  <si>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</si>
  <si>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</si>
  <si>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</si>
  <si>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</si>
  <si>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</si>
  <si>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</si>
  <si>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</si>
  <si>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</si>
  <si>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</si>
  <si>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</si>
  <si>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</si>
  <si>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</si>
  <si>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</si>
  <si>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</si>
  <si>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</si>
  <si>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</si>
  <si>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</si>
  <si>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</si>
  <si>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</si>
  <si>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</si>
  <si>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</si>
  <si>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</si>
  <si>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</si>
  <si>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</si>
  <si>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</si>
  <si>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</si>
  <si>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</si>
  <si>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</si>
  <si>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</si>
  <si>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</si>
  <si>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</si>
  <si>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</si>
  <si>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</si>
  <si>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</si>
  <si>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</si>
  <si>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</si>
  <si>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</si>
  <si>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</si>
  <si>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</si>
  <si>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</si>
  <si>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</si>
  <si>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</si>
  <si>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</si>
  <si>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</si>
  <si>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</si>
  <si>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</si>
  <si>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</si>
  <si>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</si>
  <si>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</si>
  <si>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</si>
  <si>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</si>
  <si>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</si>
  <si>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</si>
  <si>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</si>
  <si>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</si>
  <si>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</si>
  <si>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</si>
  <si>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</si>
  <si>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</si>
  <si>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</si>
  <si>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</si>
  <si>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</si>
  <si>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</si>
  <si>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</si>
  <si>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</si>
  <si>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</si>
  <si>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</si>
  <si>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</si>
  <si>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</si>
  <si>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</si>
  <si>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</si>
  <si>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</si>
  <si>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</si>
  <si>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</si>
  <si>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</si>
  <si>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</si>
  <si>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</si>
  <si>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</si>
  <si>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</si>
  <si>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</si>
  <si>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</si>
  <si>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</si>
  <si>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</si>
  <si>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</si>
  <si>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</si>
  <si>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</si>
  <si>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</si>
  <si>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</si>
  <si>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</si>
  <si>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</si>
  <si>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</si>
  <si>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</si>
  <si>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</si>
  <si>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</si>
  <si>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</si>
  <si>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</si>
  <si>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</si>
  <si>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</si>
  <si>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</si>
  <si>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</si>
  <si>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</si>
  <si>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</si>
  <si>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</si>
  <si>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</si>
  <si>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</si>
  <si>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</si>
  <si>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</si>
  <si>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</si>
  <si>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</si>
  <si>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</si>
  <si>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</si>
  <si>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</si>
  <si>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</si>
  <si>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</si>
  <si>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</si>
  <si>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</si>
  <si>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</si>
  <si>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</si>
  <si>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</si>
  <si>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</si>
  <si>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</si>
  <si>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</si>
  <si>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</si>
  <si>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</si>
  <si>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</si>
  <si>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</si>
  <si>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</si>
  <si>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</si>
  <si>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</si>
  <si>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</si>
  <si>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</si>
  <si>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</si>
  <si>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</si>
  <si>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</si>
  <si>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</si>
  <si>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</si>
  <si>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</si>
  <si>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</si>
  <si>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</si>
  <si>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</si>
  <si>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</si>
  <si>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</si>
  <si>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</si>
  <si>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</si>
  <si>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</si>
  <si>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</si>
  <si>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</si>
  <si>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</si>
  <si>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</si>
  <si>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</si>
  <si>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</si>
  <si>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</si>
  <si>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</si>
  <si>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</si>
  <si>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</si>
  <si>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</si>
  <si>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</si>
  <si>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</si>
  <si>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</si>
  <si>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</si>
  <si>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</si>
  <si>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</si>
  <si>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</si>
  <si>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</si>
  <si>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</si>
  <si>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</si>
  <si>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</si>
  <si>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</si>
  <si>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</si>
  <si>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</si>
  <si>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</si>
  <si>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</si>
  <si>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</si>
  <si>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</si>
  <si>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</si>
  <si>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</si>
  <si>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</si>
  <si>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</si>
  <si>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</si>
  <si>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</si>
  <si>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</si>
  <si>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</si>
  <si>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</si>
  <si>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</si>
  <si>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</si>
  <si>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</si>
  <si>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</si>
  <si>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</si>
  <si>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</si>
  <si>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</si>
  <si>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</si>
  <si>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</si>
  <si>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</si>
  <si>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</si>
  <si>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</si>
  <si>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</si>
  <si>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</si>
  <si>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</si>
  <si>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</si>
  <si>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</si>
  <si>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</si>
  <si>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</si>
  <si>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</si>
  <si>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</si>
  <si>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</si>
  <si>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</si>
  <si>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</si>
  <si>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</si>
  <si>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</si>
  <si>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</si>
  <si>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</si>
  <si>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</si>
  <si>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</si>
  <si>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</si>
  <si>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</si>
  <si>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</si>
  <si>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</si>
  <si>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</si>
  <si>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</si>
  <si>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</si>
  <si>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</si>
  <si>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</si>
  <si>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</si>
  <si>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</si>
  <si>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</si>
  <si>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</si>
  <si>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</si>
  <si>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</si>
  <si>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</si>
  <si>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</si>
  <si>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</si>
  <si>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</si>
  <si>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</si>
  <si>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</si>
  <si>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</si>
  <si>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</si>
  <si>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</si>
  <si>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</si>
  <si>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</si>
  <si>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</si>
  <si>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</si>
  <si>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</si>
  <si>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</si>
  <si>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</si>
  <si>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</si>
  <si>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</si>
  <si>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</si>
  <si>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</si>
  <si>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</si>
  <si>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</si>
  <si>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</si>
  <si>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</si>
  <si>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</si>
  <si>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</si>
  <si>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</si>
  <si>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</si>
  <si>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</si>
  <si>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</si>
  <si>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</si>
  <si>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</si>
  <si>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</si>
  <si>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</si>
  <si>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</si>
  <si>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</si>
  <si>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</si>
  <si>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</si>
  <si>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</si>
  <si>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</si>
  <si>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</si>
  <si>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</si>
  <si>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</si>
  <si>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</si>
  <si>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</si>
  <si>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</si>
  <si>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</si>
  <si>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</si>
  <si>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</si>
  <si>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</si>
  <si>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</si>
  <si>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</si>
  <si>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</si>
  <si>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</si>
  <si>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</si>
  <si>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</si>
  <si>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</si>
  <si>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</si>
  <si>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</si>
  <si>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</si>
  <si>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</si>
  <si>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</si>
  <si>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</si>
  <si>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</si>
  <si>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</si>
  <si>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</si>
  <si>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</si>
  <si>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</si>
  <si>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</si>
  <si>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</si>
  <si>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</si>
  <si>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</si>
  <si>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</si>
  <si>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</si>
  <si>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</si>
  <si>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</si>
  <si>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</si>
  <si>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</si>
  <si>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</si>
  <si>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</si>
  <si>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</si>
  <si>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</si>
  <si>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</si>
  <si>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</si>
  <si>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</si>
  <si>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</si>
  <si>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</si>
  <si>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</si>
  <si>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</si>
  <si>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</si>
  <si>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</si>
  <si>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</si>
  <si>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</si>
  <si>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</si>
  <si>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</si>
  <si>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</si>
  <si>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</si>
  <si>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</si>
  <si>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</si>
  <si>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</si>
  <si>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</si>
  <si>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</si>
  <si>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</si>
  <si>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</si>
  <si>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</si>
  <si>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</si>
  <si>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</si>
  <si>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</si>
  <si>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</si>
  <si>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</si>
  <si>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</si>
  <si>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</si>
  <si>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</si>
  <si>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</si>
  <si>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</si>
  <si>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</si>
  <si>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</si>
  <si>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</si>
  <si>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</si>
  <si>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</si>
  <si>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</si>
  <si>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</si>
  <si>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</si>
  <si>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</si>
  <si>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</si>
  <si>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</si>
  <si>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</si>
  <si>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</si>
  <si>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</si>
  <si>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</si>
  <si>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</si>
  <si>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</si>
  <si>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</si>
  <si>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</si>
  <si>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</si>
  <si>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</si>
  <si>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</si>
  <si>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</si>
  <si>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</si>
  <si>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</si>
  <si>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</si>
  <si>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</si>
  <si>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</si>
  <si>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</si>
  <si>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</si>
  <si>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</si>
  <si>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</si>
  <si>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</si>
  <si>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</si>
  <si>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</si>
  <si>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</si>
  <si>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</si>
  <si>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</si>
  <si>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</si>
  <si>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</si>
  <si>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</si>
  <si>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</si>
  <si>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</si>
  <si>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</si>
  <si>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</si>
  <si>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</si>
  <si>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</si>
  <si>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</si>
  <si>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</si>
  <si>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</si>
  <si>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</si>
  <si>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</si>
  <si>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</si>
  <si>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</si>
  <si>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</si>
  <si>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</si>
  <si>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</si>
  <si>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</si>
  <si>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</si>
  <si>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</si>
  <si>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</si>
  <si>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</si>
  <si>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</si>
  <si>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</si>
  <si>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</si>
  <si>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</si>
  <si>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</si>
  <si>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</si>
  <si>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</si>
  <si>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</si>
  <si>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</si>
  <si>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</si>
  <si>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</si>
  <si>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</si>
  <si>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</si>
  <si>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</si>
  <si>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</si>
  <si>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</si>
  <si>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</si>
  <si>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</si>
  <si>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</si>
  <si>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</si>
  <si>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</si>
  <si>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</si>
  <si>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</si>
  <si>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</si>
  <si>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</si>
  <si>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</si>
  <si>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</si>
  <si>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</si>
  <si>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</si>
  <si>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</si>
  <si>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</si>
  <si>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</si>
  <si>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</si>
  <si>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</si>
  <si>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</si>
  <si>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</si>
  <si>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</si>
  <si>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</si>
  <si>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</si>
  <si>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</si>
  <si>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</si>
  <si>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</si>
  <si>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</si>
  <si>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</si>
  <si>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</si>
  <si>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</si>
  <si>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</si>
  <si>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</si>
  <si>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</si>
  <si>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</si>
  <si>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</si>
  <si>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</si>
  <si>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</si>
  <si>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</si>
  <si>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</si>
  <si>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</si>
  <si>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</si>
  <si>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</si>
  <si>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</si>
  <si>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</si>
  <si>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</si>
  <si>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</si>
  <si>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</si>
  <si>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</si>
  <si>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</si>
  <si>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</si>
  <si>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</si>
  <si>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</si>
  <si>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</si>
  <si>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</si>
  <si>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</si>
  <si>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</si>
  <si>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</si>
  <si>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</si>
  <si>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</si>
  <si>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</si>
  <si>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</si>
  <si>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</si>
  <si>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</si>
  <si>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</si>
  <si>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</si>
  <si>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</si>
  <si>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</si>
  <si>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</si>
  <si>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</si>
  <si>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</si>
  <si>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</si>
  <si>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</si>
  <si>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</si>
  <si>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</si>
  <si>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</si>
  <si>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</si>
  <si>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</si>
  <si>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</si>
  <si>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</si>
  <si>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</si>
  <si>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</si>
  <si>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</si>
  <si>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</si>
  <si>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</si>
  <si>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</si>
  <si>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</si>
  <si>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</si>
  <si>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</si>
  <si>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</si>
  <si>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</si>
  <si>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</si>
  <si>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</si>
  <si>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</si>
  <si>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</si>
  <si>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</si>
  <si>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</si>
  <si>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</si>
  <si>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</si>
  <si>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</si>
  <si>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</si>
  <si>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</si>
  <si>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</si>
  <si>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</si>
  <si>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</si>
  <si>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</si>
  <si>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</si>
  <si>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</si>
  <si>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</si>
  <si>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</si>
  <si>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</si>
  <si>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</si>
  <si>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</si>
  <si>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</si>
  <si>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</si>
  <si>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</si>
  <si>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</si>
  <si>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</si>
  <si>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</si>
  <si>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</si>
  <si>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</si>
  <si>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</si>
  <si>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</si>
  <si>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</si>
  <si>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</si>
  <si>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</si>
  <si>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</si>
  <si>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</si>
  <si>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</si>
  <si>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</si>
  <si>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</si>
  <si>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</si>
  <si>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</si>
  <si>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</si>
  <si>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</si>
  <si>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</si>
  <si>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</si>
  <si>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</si>
  <si>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</si>
  <si>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</si>
  <si>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</si>
  <si>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</si>
  <si>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</si>
  <si>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</si>
  <si>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</si>
  <si>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</si>
  <si>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</si>
  <si>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</si>
  <si>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</si>
  <si>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</si>
  <si>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</si>
  <si>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</si>
  <si>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</si>
  <si>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</si>
  <si>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</si>
  <si>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</si>
  <si>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</si>
  <si>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</si>
  <si>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</si>
  <si>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</si>
  <si>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</si>
  <si>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</si>
  <si>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</si>
  <si>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</si>
  <si>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</si>
  <si>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</si>
  <si>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</si>
  <si>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</si>
  <si>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</si>
  <si>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</si>
  <si>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</si>
  <si>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</si>
  <si>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</si>
  <si>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</si>
  <si>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</si>
  <si>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</si>
  <si>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</si>
  <si>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</si>
  <si>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</si>
  <si>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</si>
  <si>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</si>
  <si>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</si>
  <si>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</si>
  <si>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</si>
  <si>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</si>
  <si>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</si>
  <si>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</si>
  <si>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</si>
  <si>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</si>
  <si>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</si>
  <si>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</si>
  <si>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</si>
  <si>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</si>
  <si>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</si>
  <si>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</si>
  <si>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</si>
  <si>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</si>
  <si>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</si>
  <si>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</si>
  <si>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</si>
  <si>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</si>
  <si>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</si>
  <si>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</si>
  <si>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</si>
  <si>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</si>
  <si>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</si>
  <si>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</si>
  <si>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</si>
  <si>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</si>
  <si>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</si>
  <si>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</si>
  <si>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</si>
  <si>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</si>
  <si>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</si>
  <si>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</si>
  <si>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</si>
  <si>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</si>
  <si>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</si>
  <si>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</si>
  <si>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</si>
  <si>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</si>
  <si>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</si>
  <si>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</si>
  <si>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</si>
  <si>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</si>
  <si>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</si>
  <si>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</si>
  <si>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</si>
  <si>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</si>
  <si>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</si>
  <si>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</si>
  <si>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</si>
  <si>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</si>
  <si>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</si>
  <si>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</si>
  <si>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</si>
  <si>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</si>
  <si>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</si>
  <si>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</si>
  <si>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</si>
  <si>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</si>
  <si>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</si>
  <si>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</si>
  <si>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</si>
  <si>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</si>
  <si>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</si>
  <si>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</si>
  <si>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</si>
  <si>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</si>
  <si>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</si>
  <si>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</si>
  <si>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</si>
  <si>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</si>
  <si>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</si>
  <si>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</si>
  <si>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</si>
  <si>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</si>
  <si>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</si>
  <si>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</si>
  <si>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</si>
  <si>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</si>
  <si>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</si>
  <si>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</si>
  <si>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</si>
  <si>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</si>
  <si>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</si>
  <si>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</si>
  <si>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</si>
  <si>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</si>
  <si>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</si>
  <si>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</si>
  <si>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</si>
  <si>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</si>
  <si>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</si>
  <si>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</si>
  <si>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</si>
  <si>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</si>
  <si>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</si>
  <si>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</si>
  <si>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</si>
  <si>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</si>
  <si>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</si>
  <si>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</si>
  <si>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</si>
  <si>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</si>
  <si>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</si>
  <si>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</si>
  <si>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</si>
  <si>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</si>
  <si>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</si>
  <si>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</si>
  <si>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</si>
  <si>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</si>
  <si>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</si>
  <si>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</si>
  <si>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</si>
  <si>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</si>
  <si>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</si>
  <si>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</si>
  <si>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</si>
  <si>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</si>
  <si>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</si>
  <si>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</si>
  <si>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</si>
  <si>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</si>
  <si>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</si>
  <si>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</si>
  <si>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</si>
  <si>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</si>
  <si>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</si>
  <si>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</si>
  <si>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</si>
  <si>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</si>
  <si>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</si>
  <si>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</si>
  <si>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</si>
  <si>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</si>
  <si>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</si>
  <si>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</si>
  <si>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</si>
  <si>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</si>
  <si>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</si>
  <si>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</si>
  <si>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</si>
  <si>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</si>
  <si>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</si>
  <si>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</si>
  <si>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</si>
  <si>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</si>
  <si>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</si>
  <si>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</si>
  <si>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</si>
  <si>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</si>
  <si>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</si>
  <si>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</si>
  <si>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</si>
  <si>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</si>
  <si>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</si>
  <si>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</si>
  <si>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</si>
  <si>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</si>
  <si>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</si>
  <si>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</si>
  <si>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</si>
  <si>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</si>
  <si>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</si>
  <si>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</si>
  <si>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</si>
  <si>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</si>
  <si>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</si>
  <si>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</si>
  <si>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</si>
  <si>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</si>
  <si>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</si>
  <si>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</si>
  <si>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</si>
  <si>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</si>
  <si>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</si>
  <si>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</si>
  <si>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</si>
  <si>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</si>
  <si>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</si>
  <si>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</si>
  <si>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</si>
  <si>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</si>
  <si>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</si>
  <si>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</si>
  <si>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</si>
  <si>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</si>
  <si>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</si>
  <si>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</si>
  <si>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</si>
  <si>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</si>
  <si>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</si>
  <si>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</si>
  <si>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</si>
  <si>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</si>
  <si>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</si>
  <si>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</si>
  <si>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</si>
  <si>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</si>
  <si>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</si>
  <si>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</si>
  <si>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</si>
  <si>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</si>
  <si>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</si>
  <si>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</si>
  <si>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</si>
  <si>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</si>
  <si>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</si>
  <si>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</si>
  <si>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</si>
  <si>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</si>
  <si>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</si>
  <si>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</si>
  <si>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</si>
  <si>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</si>
  <si>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</si>
  <si>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</si>
  <si>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</si>
  <si>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</si>
  <si>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</si>
  <si>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</si>
  <si>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</si>
  <si>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</si>
  <si>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</si>
  <si>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</si>
  <si>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</si>
  <si>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</si>
  <si>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</si>
  <si>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</si>
  <si>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</si>
  <si>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</si>
  <si>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</si>
  <si>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</si>
  <si>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</si>
  <si>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</si>
  <si>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</si>
  <si>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</si>
  <si>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</si>
  <si>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</si>
  <si>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</si>
  <si>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</si>
  <si>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</si>
  <si>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</si>
  <si>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</si>
  <si>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</si>
  <si>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</si>
  <si>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</si>
  <si>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</si>
  <si>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</si>
  <si>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</si>
  <si>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</si>
  <si>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</si>
  <si>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</si>
  <si>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</si>
  <si>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</si>
  <si>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</si>
  <si>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</si>
  <si>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</si>
  <si>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</si>
  <si>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</si>
  <si>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</si>
  <si>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</si>
  <si>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</si>
  <si>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</si>
  <si>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</si>
  <si>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</si>
  <si>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</si>
  <si>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</si>
  <si>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</si>
  <si>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</si>
  <si>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</si>
  <si>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</si>
  <si>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</si>
  <si>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</si>
  <si>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</si>
  <si>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</si>
  <si>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</si>
  <si>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</si>
  <si>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</si>
  <si>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</si>
  <si>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</si>
  <si>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</si>
  <si>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</si>
  <si>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</si>
  <si>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</si>
  <si>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</si>
  <si>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</si>
  <si>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</si>
  <si>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</si>
  <si>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</si>
  <si>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</si>
  <si>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</si>
  <si>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</si>
  <si>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</si>
  <si>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</si>
  <si>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</si>
  <si>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</si>
  <si>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</si>
  <si>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</si>
  <si>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</si>
  <si>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</si>
  <si>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</si>
  <si>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</si>
  <si>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</si>
  <si>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</si>
  <si>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</si>
  <si>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</si>
  <si>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</si>
  <si>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</si>
  <si>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</si>
  <si>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</si>
  <si>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</si>
  <si>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</si>
  <si>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</si>
  <si>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</si>
  <si>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</si>
  <si>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</si>
  <si>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</si>
  <si>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</si>
  <si>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</si>
  <si>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</si>
  <si>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</si>
  <si>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</si>
  <si>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</si>
  <si>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</si>
  <si>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</si>
  <si>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</si>
  <si>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</si>
  <si>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</si>
  <si>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</si>
  <si>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</si>
  <si>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</si>
  <si>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</si>
  <si>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</si>
  <si>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</si>
  <si>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</si>
  <si>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</si>
  <si>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</si>
  <si>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</si>
  <si>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</si>
  <si>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</si>
  <si>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</si>
  <si>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</si>
  <si>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</si>
  <si>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</si>
  <si>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</si>
  <si>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</si>
  <si>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</si>
  <si>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</si>
  <si>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</si>
  <si>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</si>
  <si>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</si>
  <si>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</si>
  <si>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</si>
  <si>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</si>
  <si>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</si>
  <si>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</si>
  <si>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</si>
  <si>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</si>
  <si>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</si>
  <si>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</si>
  <si>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</si>
  <si>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</si>
  <si>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</si>
  <si>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</si>
  <si>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</si>
  <si>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</si>
  <si>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</si>
  <si>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</si>
  <si>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</si>
  <si>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</si>
  <si>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</si>
  <si>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</si>
  <si>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</si>
  <si>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</si>
  <si>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</si>
  <si>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</si>
  <si>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</si>
  <si>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</si>
  <si>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</si>
  <si>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</si>
  <si>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</si>
  <si>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</si>
  <si>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</si>
  <si>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</si>
  <si>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</si>
  <si>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</si>
  <si>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</si>
  <si>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</si>
  <si>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</si>
  <si>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</si>
  <si>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</si>
  <si>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</si>
  <si>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</si>
  <si>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</si>
  <si>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</si>
  <si>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</si>
  <si>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</si>
  <si>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</si>
  <si>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</si>
  <si>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</si>
  <si>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</si>
  <si>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</si>
  <si>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</si>
  <si>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</si>
  <si>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</si>
  <si>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</si>
  <si>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</si>
  <si>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</si>
  <si>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</si>
  <si>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</si>
  <si>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</si>
  <si>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</si>
  <si>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</si>
  <si>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</si>
  <si>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</si>
  <si>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</si>
  <si>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</si>
  <si>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</si>
  <si>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</si>
  <si>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</si>
  <si>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</si>
  <si>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</si>
  <si>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</si>
  <si>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</si>
  <si>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</si>
  <si>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</si>
  <si>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</si>
  <si>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</si>
  <si>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</si>
  <si>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</si>
  <si>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</si>
  <si>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</si>
  <si>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</si>
  <si>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</si>
  <si>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</si>
  <si>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</si>
  <si>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</si>
  <si>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</si>
  <si>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</si>
  <si>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</si>
  <si>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</si>
  <si>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</si>
  <si>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</si>
  <si>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</si>
  <si>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</si>
  <si>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</si>
  <si>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</si>
  <si>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</si>
  <si>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</si>
  <si>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</si>
  <si>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</si>
  <si>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</si>
  <si>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</si>
  <si>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</si>
  <si>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</si>
  <si>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</si>
  <si>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</si>
  <si>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</si>
  <si>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</si>
  <si>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</si>
  <si>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</si>
  <si>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</si>
  <si>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</si>
  <si>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</si>
  <si>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</si>
  <si>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</si>
  <si>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</si>
  <si>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</si>
  <si>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</si>
  <si>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</si>
  <si>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</si>
  <si>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</si>
  <si>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</si>
  <si>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</si>
  <si>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</si>
  <si>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</si>
  <si>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</si>
  <si>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</si>
  <si>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</si>
  <si>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</si>
  <si>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</si>
  <si>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</si>
  <si>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</si>
  <si>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</si>
  <si>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</si>
  <si>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</si>
  <si>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</si>
  <si>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</si>
  <si>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</si>
  <si>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</si>
  <si>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</si>
  <si>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</si>
  <si>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</si>
  <si>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</si>
  <si>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</si>
  <si>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</si>
  <si>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</si>
  <si>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</si>
  <si>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</si>
  <si>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</si>
  <si>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</si>
  <si>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</si>
  <si>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</si>
  <si>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</si>
  <si>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</si>
  <si>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</si>
  <si>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</si>
  <si>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</si>
  <si>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</si>
  <si>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</si>
  <si>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</si>
  <si>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</si>
  <si>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</si>
  <si>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</si>
  <si>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</si>
  <si>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</si>
  <si>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</si>
  <si>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</si>
  <si>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</si>
  <si>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</si>
  <si>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</si>
  <si>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</si>
  <si>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</si>
  <si>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</si>
  <si>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</si>
  <si>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</si>
  <si>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</si>
  <si>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</si>
  <si>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</si>
  <si>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</si>
  <si>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</si>
  <si>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</si>
  <si>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</si>
  <si>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</si>
  <si>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</si>
  <si>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</si>
  <si>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</si>
  <si>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</si>
  <si>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</si>
  <si>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</si>
  <si>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</si>
  <si>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</si>
  <si>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</si>
  <si>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</si>
  <si>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</si>
  <si>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</si>
  <si>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</si>
  <si>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</si>
  <si>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</si>
  <si>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</si>
  <si>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</si>
  <si>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</si>
  <si>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</si>
  <si>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</si>
  <si>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</si>
  <si>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</si>
  <si>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</si>
  <si>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</si>
  <si>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</si>
  <si>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</si>
  <si>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</si>
  <si>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</si>
  <si>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</si>
  <si>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</si>
  <si>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</si>
  <si>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</si>
  <si>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</si>
  <si>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</si>
  <si>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</si>
  <si>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</si>
  <si>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</si>
  <si>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</si>
  <si>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</si>
  <si>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</si>
  <si>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</si>
  <si>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</si>
  <si>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</si>
  <si>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</si>
  <si>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</si>
  <si>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</si>
  <si>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</si>
  <si>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</si>
  <si>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</si>
  <si>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</si>
  <si>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</si>
  <si>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</si>
  <si>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</si>
  <si>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</si>
  <si>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</si>
  <si>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</si>
  <si>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</si>
  <si>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</si>
  <si>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</si>
  <si>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</si>
  <si>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</si>
  <si>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</si>
  <si>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</si>
  <si>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</si>
  <si>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</si>
  <si>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</si>
  <si>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</si>
  <si>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</si>
  <si>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</si>
  <si>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</si>
  <si>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</si>
  <si>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</si>
  <si>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</si>
  <si>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</si>
  <si>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</si>
  <si>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</si>
  <si>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</si>
  <si>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</si>
  <si>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</si>
  <si>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</si>
  <si>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</si>
  <si>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</si>
  <si>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</si>
  <si>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</si>
  <si>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</si>
  <si>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</si>
  <si>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</si>
  <si>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</si>
  <si>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</si>
  <si>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</si>
  <si>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</si>
  <si>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</si>
  <si>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</si>
  <si>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</si>
  <si>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</si>
  <si>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</si>
  <si>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</si>
  <si>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</si>
  <si>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</si>
  <si>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</si>
  <si>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</si>
  <si>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</si>
  <si>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</si>
  <si>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</si>
  <si>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</si>
  <si>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</si>
  <si>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</si>
  <si>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</si>
  <si>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</si>
  <si>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</si>
  <si>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</si>
  <si>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</si>
  <si>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</si>
  <si>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</si>
  <si>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</si>
  <si>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</si>
  <si>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</si>
  <si>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</si>
  <si>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</si>
  <si>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</si>
  <si>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</si>
  <si>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</si>
  <si>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</si>
  <si>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</si>
  <si>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</si>
  <si>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</si>
  <si>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</si>
  <si>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</si>
  <si>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</si>
  <si>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</si>
  <si>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</si>
  <si>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</si>
  <si>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</si>
  <si>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</si>
  <si>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</si>
  <si>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</si>
  <si>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</si>
  <si>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</si>
  <si>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</si>
  <si>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</si>
  <si>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</si>
  <si>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</si>
  <si>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</si>
  <si>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</si>
  <si>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</si>
  <si>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</si>
  <si>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</si>
  <si>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</si>
  <si>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</si>
  <si>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</si>
  <si>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</si>
  <si>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</si>
  <si>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</si>
  <si>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</si>
  <si>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</si>
  <si>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</si>
  <si>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</si>
  <si>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</si>
  <si>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</si>
  <si>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</si>
  <si>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</si>
  <si>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</si>
  <si>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</si>
  <si>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</si>
  <si>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</si>
  <si>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</si>
  <si>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</si>
  <si>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</si>
  <si>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</si>
  <si>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</si>
  <si>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</si>
  <si>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</si>
  <si>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</si>
  <si>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</si>
  <si>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</si>
  <si>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</si>
  <si>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</si>
  <si>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</si>
  <si>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</si>
  <si>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</si>
  <si>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</si>
  <si>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</si>
  <si>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</si>
  <si>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</si>
  <si>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</si>
  <si>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</si>
  <si>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</si>
  <si>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</si>
  <si>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</si>
  <si>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</si>
  <si>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</si>
  <si>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</si>
  <si>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</si>
  <si>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</si>
  <si>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</si>
  <si>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</si>
  <si>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</si>
  <si>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</si>
  <si>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</si>
  <si>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</si>
  <si>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</si>
  <si>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</si>
  <si>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</si>
  <si>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</si>
  <si>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</si>
  <si>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</si>
  <si>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</si>
  <si>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</si>
  <si>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</si>
  <si>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</si>
  <si>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</si>
  <si>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</si>
  <si>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</si>
  <si>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</si>
  <si>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</si>
  <si>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</si>
  <si>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</si>
  <si>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</si>
  <si>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</si>
  <si>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</si>
  <si>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</si>
  <si>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</si>
  <si>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</si>
  <si>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</si>
  <si>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</si>
  <si>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</si>
  <si>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</si>
  <si>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</si>
  <si>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</si>
  <si>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</si>
  <si>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</si>
  <si>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</si>
  <si>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</si>
  <si>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</si>
  <si>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</si>
  <si>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</si>
  <si>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</si>
  <si>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</si>
  <si>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</si>
  <si>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</si>
  <si>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</si>
  <si>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</si>
  <si>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</si>
  <si>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</si>
  <si>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</si>
  <si>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</si>
  <si>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</si>
  <si>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</si>
  <si>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</si>
  <si>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</si>
  <si>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</si>
  <si>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</si>
  <si>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</si>
  <si>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</si>
  <si>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</si>
  <si>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</si>
  <si>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</si>
  <si>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</si>
  <si>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</si>
  <si>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</si>
  <si>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</si>
  <si>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</si>
  <si>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</si>
  <si>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</si>
  <si>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</si>
  <si>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</si>
  <si>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</si>
  <si>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</si>
  <si>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</si>
  <si>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</si>
  <si>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</si>
  <si>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</si>
  <si>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</si>
  <si>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</si>
  <si>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</si>
  <si>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</si>
  <si>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</si>
  <si>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</si>
  <si>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</si>
  <si>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</si>
  <si>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</si>
  <si>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</si>
  <si>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</si>
  <si>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</si>
  <si>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</si>
  <si>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</si>
  <si>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</si>
  <si>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</si>
  <si>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</si>
  <si>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</si>
  <si>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</si>
  <si>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</si>
  <si>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</si>
  <si>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</si>
  <si>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</si>
  <si>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</si>
  <si>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</si>
  <si>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</si>
  <si>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</si>
  <si>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</si>
  <si>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</si>
  <si>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</si>
  <si>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</si>
  <si>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</si>
  <si>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</si>
  <si>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</si>
  <si>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</si>
  <si>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</si>
  <si>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</si>
  <si>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</si>
  <si>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</si>
  <si>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</si>
  <si>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</si>
  <si>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</si>
  <si>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</si>
  <si>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</si>
  <si>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</si>
  <si>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</si>
  <si>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</si>
  <si>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</si>
  <si>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</si>
  <si>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</si>
  <si>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</si>
  <si>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</si>
  <si>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</si>
  <si>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</si>
  <si>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</si>
  <si>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</si>
  <si>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</si>
  <si>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</si>
  <si>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</si>
  <si>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</si>
  <si>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</si>
  <si>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</si>
  <si>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</si>
  <si>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</si>
  <si>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</si>
  <si>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</si>
  <si>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</si>
  <si>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</si>
  <si>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</si>
  <si>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</si>
  <si>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</si>
  <si>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</si>
  <si>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</si>
  <si>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</si>
  <si>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</si>
  <si>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</si>
  <si>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</si>
  <si>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</si>
  <si>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</si>
  <si>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</si>
  <si>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</si>
  <si>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</si>
  <si>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</si>
  <si>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</si>
  <si>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</si>
  <si>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</si>
  <si>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</si>
  <si>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</si>
  <si>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</si>
  <si>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</si>
  <si>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</si>
  <si>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</si>
  <si>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</si>
  <si>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</si>
  <si>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</si>
  <si>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</si>
  <si>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</si>
  <si>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</si>
  <si>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</si>
  <si>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</si>
  <si>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</si>
  <si>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</si>
  <si>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</si>
  <si>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</si>
  <si>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</si>
  <si>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</si>
  <si>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</si>
  <si>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</si>
  <si>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</si>
  <si>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</si>
  <si>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</si>
  <si>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</si>
  <si>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</si>
  <si>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</si>
  <si>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</si>
  <si>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</si>
  <si>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</si>
  <si>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</si>
  <si>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</si>
  <si>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</si>
  <si>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</si>
  <si>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</si>
  <si>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</si>
  <si>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</si>
  <si>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</si>
  <si>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</si>
  <si>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</si>
  <si>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</si>
  <si>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</si>
  <si>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</si>
  <si>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</si>
  <si>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</si>
  <si>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</si>
  <si>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</si>
  <si>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</si>
  <si>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</si>
  <si>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</si>
  <si>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</si>
  <si>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</si>
  <si>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</si>
  <si>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</si>
  <si>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</si>
  <si>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</si>
  <si>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</si>
  <si>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</si>
  <si>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</si>
  <si>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</si>
  <si>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</si>
  <si>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</si>
  <si>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</si>
  <si>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</si>
  <si>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</si>
  <si>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</si>
  <si>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</si>
  <si>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</si>
  <si>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</si>
  <si>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</si>
  <si>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</si>
  <si>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</si>
  <si>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</si>
  <si>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</si>
  <si>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</si>
  <si>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</si>
  <si>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</si>
  <si>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</si>
  <si>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</si>
  <si>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</si>
  <si>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</si>
  <si>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</si>
  <si>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</si>
  <si>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</si>
  <si>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</si>
  <si>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</si>
  <si>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</si>
  <si>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</si>
  <si>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</si>
  <si>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</si>
  <si>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</si>
  <si>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</si>
  <si>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</si>
  <si>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</si>
  <si>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</si>
  <si>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</si>
  <si>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</si>
  <si>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</si>
  <si>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</si>
  <si>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</si>
  <si>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</si>
  <si>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</si>
  <si>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</si>
  <si>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</si>
  <si>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</si>
  <si>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</si>
  <si>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</si>
  <si>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</si>
  <si>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</si>
  <si>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</si>
  <si>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</si>
  <si>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</si>
  <si>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</si>
  <si>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</si>
  <si>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</si>
  <si>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</si>
  <si>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</si>
  <si>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</si>
  <si>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</si>
  <si>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</si>
  <si>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</si>
  <si>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</si>
  <si>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</si>
  <si>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</si>
  <si>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</si>
  <si>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</si>
  <si>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</si>
  <si>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</si>
  <si>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</si>
  <si>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</si>
  <si>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</si>
  <si>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</si>
  <si>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</si>
  <si>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</si>
  <si>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</si>
  <si>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</si>
  <si>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</si>
  <si>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</si>
  <si>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</si>
  <si>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</si>
  <si>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</si>
  <si>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</si>
  <si>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</si>
  <si>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</si>
  <si>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</si>
  <si>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</si>
  <si>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</si>
  <si>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</si>
  <si>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</si>
  <si>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</si>
  <si>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</si>
  <si>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</si>
  <si>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</si>
  <si>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</si>
  <si>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</si>
  <si>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</si>
  <si>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</si>
  <si>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</si>
  <si>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</si>
  <si>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</si>
  <si>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</si>
  <si>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</si>
  <si>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</si>
  <si>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</si>
  <si>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</si>
  <si>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</si>
  <si>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</si>
  <si>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</si>
  <si>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</si>
  <si>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</si>
  <si>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</si>
  <si>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</si>
  <si>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</si>
  <si>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</si>
  <si>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</si>
  <si>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</si>
  <si>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</si>
  <si>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</si>
  <si>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</si>
  <si>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</si>
  <si>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</si>
  <si>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</si>
  <si>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</si>
  <si>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</si>
  <si>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</si>
  <si>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</si>
  <si>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</si>
  <si>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</si>
  <si>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</si>
  <si>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</si>
  <si>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</si>
  <si>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</si>
  <si>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</si>
  <si>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</si>
  <si>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</si>
  <si>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</si>
  <si>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</si>
  <si>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</si>
  <si>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</si>
  <si>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</si>
  <si>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</si>
  <si>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</si>
  <si>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</si>
  <si>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</si>
  <si>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</si>
  <si>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</si>
  <si>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</si>
  <si>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</si>
  <si>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</si>
  <si>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</si>
  <si>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</si>
  <si>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</si>
  <si>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</si>
  <si>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</si>
  <si>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</si>
  <si>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</si>
  <si>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</si>
  <si>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</si>
  <si>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</si>
  <si>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</si>
  <si>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</si>
  <si>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</si>
  <si>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</si>
  <si>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</si>
  <si>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</si>
  <si>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</si>
  <si>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</si>
  <si>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</si>
  <si>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</si>
  <si>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</si>
  <si>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</si>
  <si>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</si>
  <si>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</si>
  <si>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</si>
  <si>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</si>
  <si>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</si>
  <si>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</si>
  <si>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</si>
  <si>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</si>
  <si>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</si>
  <si>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</si>
  <si>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</si>
  <si>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</si>
  <si>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</si>
  <si>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</si>
  <si>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</si>
  <si>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</si>
  <si>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</si>
  <si>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</si>
  <si>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</si>
  <si>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</si>
  <si>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</si>
  <si>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</si>
  <si>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</si>
  <si>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</si>
  <si>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</si>
  <si>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</si>
  <si>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</si>
  <si>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</si>
  <si>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</si>
  <si>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</si>
  <si>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</si>
  <si>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</si>
  <si>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</si>
  <si>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</si>
  <si>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</si>
  <si>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</si>
  <si>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</si>
  <si>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</si>
  <si>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</si>
  <si>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</si>
  <si>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</si>
  <si>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</si>
  <si>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</si>
  <si>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</si>
  <si>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</si>
  <si>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</si>
  <si>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</si>
  <si>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</si>
  <si>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</si>
  <si>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</si>
  <si>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</si>
  <si>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</si>
  <si>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</si>
  <si>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</si>
  <si>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</si>
  <si>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</si>
  <si>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</si>
  <si>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</si>
  <si>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</si>
  <si>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</si>
  <si>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</si>
  <si>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</si>
  <si>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</si>
  <si>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</si>
  <si>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</si>
  <si>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</si>
  <si>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</si>
  <si>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</si>
  <si>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</si>
  <si>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</si>
  <si>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</si>
  <si>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</si>
  <si>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</si>
  <si>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</si>
  <si>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</si>
  <si>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</si>
  <si>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</si>
  <si>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</si>
  <si>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</si>
  <si>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</si>
  <si>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</si>
  <si>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</si>
  <si>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</si>
  <si>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</si>
  <si>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</si>
  <si>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</si>
  <si>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</si>
  <si>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</si>
  <si>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</si>
  <si>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</si>
  <si>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</si>
  <si>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</si>
  <si>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</si>
  <si>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</si>
  <si>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</si>
  <si>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</si>
  <si>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</si>
  <si>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</si>
  <si>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</si>
  <si>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</si>
  <si>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</si>
  <si>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</si>
  <si>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</si>
  <si>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</si>
  <si>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</si>
  <si>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</si>
  <si>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</si>
  <si>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</si>
  <si>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</si>
  <si>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</si>
  <si>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</si>
  <si>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</si>
  <si>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</si>
  <si>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</si>
  <si>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</si>
  <si>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</si>
  <si>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</si>
  <si>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</si>
  <si>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</si>
  <si>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</si>
  <si>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</si>
  <si>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</si>
  <si>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</si>
  <si>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</si>
  <si>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</si>
  <si>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</si>
  <si>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</si>
  <si>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</si>
  <si>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</si>
  <si>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</si>
  <si>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</si>
  <si>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</si>
  <si>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</si>
  <si>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</si>
  <si>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</si>
  <si>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</si>
  <si>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</si>
  <si>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</si>
  <si>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</si>
  <si>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</si>
  <si>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</si>
  <si>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</si>
  <si>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</si>
  <si>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</si>
  <si>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</si>
  <si>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</si>
  <si>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</si>
  <si>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</si>
  <si>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</si>
  <si>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</si>
  <si>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</si>
  <si>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</si>
  <si>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</si>
  <si>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</si>
  <si>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</si>
  <si>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</si>
  <si>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</si>
  <si>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</si>
  <si>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</si>
  <si>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</si>
  <si>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</si>
  <si>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</si>
  <si>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</si>
  <si>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</si>
  <si>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</si>
  <si>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</si>
  <si>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</si>
  <si>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</si>
  <si>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</si>
  <si>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</si>
  <si>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</si>
  <si>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</si>
  <si>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</si>
  <si>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</si>
  <si>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</si>
  <si>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</si>
  <si>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</si>
  <si>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</si>
  <si>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</si>
  <si>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</si>
  <si>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</si>
  <si>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</si>
  <si>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</si>
  <si>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</si>
  <si>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</si>
  <si>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</si>
  <si>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</si>
  <si>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</si>
  <si>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</si>
  <si>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</si>
  <si>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</si>
  <si>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</si>
  <si>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</si>
  <si>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</si>
  <si>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</si>
  <si>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</si>
  <si>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</si>
  <si>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</si>
  <si>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</si>
  <si>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</si>
  <si>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</si>
  <si>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</si>
  <si>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</si>
  <si>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</si>
  <si>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</si>
  <si>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</si>
  <si>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</si>
  <si>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</si>
  <si>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</si>
  <si>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</si>
  <si>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</si>
  <si>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</si>
  <si>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</si>
  <si>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</si>
  <si>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</si>
  <si>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</si>
  <si>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</si>
  <si>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</si>
  <si>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</si>
  <si>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</si>
  <si>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</si>
  <si>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</si>
  <si>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</si>
  <si>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</si>
  <si>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</si>
  <si>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</si>
  <si>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</si>
  <si>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</si>
  <si>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</si>
  <si>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</si>
  <si>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</si>
  <si>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</si>
  <si>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</si>
  <si>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</si>
  <si>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</si>
  <si>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</si>
  <si>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</si>
  <si>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</si>
  <si>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</si>
  <si>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</si>
  <si>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</si>
  <si>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</si>
  <si>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</si>
  <si>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</si>
  <si>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</si>
  <si>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</si>
  <si>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</si>
  <si>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</si>
  <si>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</si>
  <si>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</si>
  <si>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</si>
  <si>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</si>
  <si>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</si>
  <si>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</si>
  <si>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</si>
  <si>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</si>
  <si>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</si>
  <si>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</si>
  <si>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</si>
  <si>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</si>
  <si>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</si>
  <si>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</si>
  <si>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</si>
  <si>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</si>
  <si>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</si>
  <si>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</si>
  <si>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</si>
  <si>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</si>
  <si>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</si>
  <si>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</si>
  <si>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</si>
  <si>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</si>
  <si>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</si>
  <si>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</si>
  <si>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</si>
  <si>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</si>
  <si>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</si>
  <si>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</si>
  <si>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</si>
  <si>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</si>
  <si>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</si>
  <si>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</si>
  <si>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</si>
  <si>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</si>
  <si>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</si>
  <si>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</si>
  <si>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</si>
  <si>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</si>
  <si>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</si>
  <si>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</si>
  <si>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</si>
  <si>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</si>
  <si>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</si>
  <si>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</si>
  <si>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</si>
  <si>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</si>
  <si>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</si>
  <si>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</si>
  <si>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</si>
  <si>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</si>
  <si>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</si>
  <si>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</si>
  <si>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</si>
  <si>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</si>
  <si>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</si>
  <si>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</si>
  <si>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</si>
  <si>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</si>
  <si>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</si>
  <si>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</si>
  <si>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</si>
  <si>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</si>
  <si>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</si>
  <si>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</si>
  <si>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</si>
  <si>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</si>
  <si>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</si>
  <si>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</si>
  <si>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</si>
  <si>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</si>
  <si>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</si>
  <si>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</si>
  <si>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</si>
  <si>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</si>
  <si>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</si>
  <si>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</si>
  <si>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</si>
  <si>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</si>
  <si>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</si>
  <si>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</si>
  <si>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</si>
  <si>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</si>
  <si>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</si>
  <si>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</si>
  <si>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</si>
  <si>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</si>
  <si>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</si>
  <si>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</si>
  <si>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</si>
  <si>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</si>
  <si>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</si>
  <si>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</si>
  <si>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</si>
  <si>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</si>
  <si>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</si>
  <si>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</si>
  <si>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</si>
  <si>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</si>
  <si>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</si>
  <si>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</si>
  <si>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</si>
  <si>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</si>
  <si>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</si>
  <si>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</si>
  <si>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</si>
  <si>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</si>
  <si>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</si>
  <si>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</si>
  <si>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</si>
  <si>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</si>
  <si>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</si>
  <si>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</si>
  <si>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</si>
  <si>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</si>
  <si>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</si>
  <si>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</si>
  <si>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</si>
  <si>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</si>
  <si>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</si>
  <si>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</si>
  <si>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</si>
  <si>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</si>
  <si>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</si>
  <si>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</si>
  <si>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</si>
  <si>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</si>
  <si>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</si>
  <si>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</si>
  <si>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</si>
  <si>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</si>
  <si>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</si>
  <si>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</si>
  <si>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</si>
  <si>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</si>
  <si>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</si>
  <si>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</si>
  <si>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</si>
  <si>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</si>
  <si>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</si>
  <si>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</si>
  <si>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</si>
  <si>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</si>
  <si>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</si>
  <si>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</si>
  <si>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</si>
  <si>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</si>
  <si>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</si>
  <si>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</si>
  <si>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</si>
  <si>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</si>
  <si>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</si>
  <si>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</si>
  <si>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</si>
  <si>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</si>
  <si>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</si>
  <si>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</si>
  <si>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</si>
  <si>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</si>
  <si>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</si>
  <si>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</si>
  <si>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</si>
  <si>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</si>
  <si>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</si>
  <si>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</si>
  <si>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</si>
  <si>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</si>
  <si>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</si>
  <si>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</si>
  <si>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</si>
  <si>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</si>
  <si>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</si>
  <si>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</si>
  <si>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</si>
  <si>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</si>
  <si>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</si>
  <si>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</si>
  <si>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</si>
  <si>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</si>
  <si>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</si>
  <si>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</si>
  <si>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</si>
  <si>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</si>
  <si>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</si>
  <si>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</si>
  <si>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</si>
  <si>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</si>
  <si>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</si>
  <si>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</si>
  <si>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</si>
  <si>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</si>
  <si>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</si>
  <si>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</si>
  <si>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</si>
  <si>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</si>
  <si>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</si>
  <si>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</si>
  <si>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</si>
  <si>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</si>
  <si>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</si>
  <si>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</si>
  <si>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</si>
  <si>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</si>
  <si>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</si>
  <si>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</si>
  <si>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</si>
  <si>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</si>
  <si>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</si>
  <si>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</si>
  <si>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</si>
  <si>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</si>
  <si>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</si>
  <si>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</si>
  <si>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</si>
  <si>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</si>
  <si>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</si>
  <si>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</si>
  <si>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</si>
  <si>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</si>
  <si>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</si>
  <si>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</si>
  <si>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</si>
  <si>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</si>
  <si>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</si>
  <si>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</si>
  <si>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</si>
  <si>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</si>
  <si>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</si>
  <si>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</si>
  <si>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</si>
  <si>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</si>
  <si>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</si>
  <si>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</si>
  <si>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</si>
  <si>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</si>
  <si>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</si>
  <si>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</si>
  <si>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</si>
  <si>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</si>
  <si>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</si>
  <si>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</si>
  <si>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</si>
  <si>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</si>
  <si>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</si>
  <si>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</si>
  <si>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</si>
  <si>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</si>
  <si>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</si>
  <si>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</si>
  <si>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</si>
  <si>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</si>
  <si>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</si>
  <si>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</si>
  <si>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</si>
  <si>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</si>
  <si>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</si>
  <si>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</si>
  <si>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</si>
  <si>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</si>
  <si>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</si>
  <si>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</si>
  <si>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</si>
  <si>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</si>
  <si>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</si>
  <si>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</si>
  <si>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</si>
  <si>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</si>
  <si>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</si>
  <si>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</si>
  <si>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</si>
  <si>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</si>
  <si>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</si>
  <si>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</si>
  <si>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</si>
  <si>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</si>
  <si>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</si>
  <si>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</si>
  <si>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</si>
  <si>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</si>
  <si>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</si>
  <si>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</si>
  <si>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</si>
  <si>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</si>
  <si>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</si>
  <si>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</si>
  <si>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</si>
  <si>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</si>
  <si>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</si>
  <si>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</si>
  <si>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</si>
  <si>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</si>
  <si>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</si>
  <si>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</si>
  <si>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</si>
  <si>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</si>
  <si>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</si>
  <si>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</si>
  <si>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</si>
  <si>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</si>
  <si>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</si>
  <si>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</si>
  <si>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</si>
  <si>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</si>
  <si>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</si>
  <si>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</si>
  <si>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</si>
  <si>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</si>
  <si>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</si>
  <si>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</si>
  <si>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</si>
  <si>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</si>
  <si>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</si>
  <si>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</si>
  <si>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</si>
  <si>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</si>
  <si>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</si>
  <si>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</si>
  <si>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</si>
  <si>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</si>
  <si>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</si>
  <si>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</si>
  <si>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</si>
  <si>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</si>
  <si>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</si>
  <si>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</si>
  <si>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</si>
  <si>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</si>
  <si>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</si>
  <si>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</si>
  <si>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</si>
  <si>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</si>
  <si>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</si>
  <si>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</si>
  <si>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</si>
  <si>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</si>
  <si>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</si>
  <si>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</si>
  <si>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</si>
  <si>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</si>
  <si>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</si>
  <si>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</si>
  <si>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</si>
  <si>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</si>
  <si>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</si>
  <si>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</si>
  <si>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</si>
  <si>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</si>
  <si>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</si>
  <si>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</si>
  <si>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</si>
  <si>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</si>
  <si>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</si>
  <si>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</si>
  <si>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</si>
  <si>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</si>
  <si>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</si>
  <si>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</si>
  <si>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</si>
  <si>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</si>
  <si>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</si>
  <si>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</si>
  <si>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</si>
  <si>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</si>
  <si>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</si>
  <si>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</si>
  <si>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</si>
  <si>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</si>
  <si>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</si>
  <si>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</si>
  <si>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</si>
  <si>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</si>
  <si>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</si>
  <si>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</si>
  <si>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</si>
  <si>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</si>
  <si>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</si>
  <si>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</si>
  <si>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</si>
  <si>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</si>
  <si>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</si>
  <si>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</si>
  <si>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</si>
  <si>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</si>
  <si>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</si>
  <si>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</si>
  <si>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</si>
  <si>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</si>
  <si>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</si>
  <si>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</si>
  <si>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</si>
  <si>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</si>
  <si>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</si>
  <si>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</si>
  <si>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</si>
  <si>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</si>
  <si>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</si>
  <si>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</si>
  <si>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</si>
  <si>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</si>
  <si>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</si>
  <si>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</si>
  <si>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</si>
  <si>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</si>
  <si>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</si>
  <si>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</si>
  <si>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</si>
  <si>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</si>
  <si>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</si>
  <si>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</si>
  <si>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</si>
  <si>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</si>
  <si>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</si>
  <si>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</si>
  <si>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</si>
  <si>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</si>
  <si>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</si>
  <si>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</si>
  <si>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</si>
  <si>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</si>
  <si>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</si>
  <si>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</si>
  <si>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</si>
  <si>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</si>
  <si>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</si>
  <si>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</si>
  <si>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</si>
  <si>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</si>
  <si>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</si>
  <si>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</si>
  <si>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</si>
  <si>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</si>
  <si>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</si>
  <si>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</si>
  <si>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</si>
  <si>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</si>
  <si>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</si>
  <si>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</si>
  <si>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</si>
  <si>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</si>
  <si>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</si>
  <si>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</si>
  <si>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</si>
  <si>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</si>
  <si>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</si>
  <si>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</si>
  <si>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</si>
  <si>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</si>
  <si>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</si>
  <si>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</si>
  <si>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</si>
  <si>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</si>
  <si>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</si>
  <si>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</si>
  <si>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</si>
  <si>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</si>
  <si>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</si>
  <si>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</si>
  <si>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</si>
  <si>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</si>
  <si>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</si>
  <si>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</si>
  <si>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</si>
  <si>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</si>
  <si>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</si>
  <si>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</si>
  <si>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</si>
  <si>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</si>
  <si>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</si>
  <si>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</si>
  <si>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</si>
  <si>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</si>
  <si>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</si>
  <si>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</si>
  <si>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</si>
  <si>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</si>
  <si>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</si>
  <si>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</si>
  <si>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</si>
  <si>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</si>
  <si>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</si>
  <si>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</si>
  <si>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</si>
  <si>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</si>
  <si>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</si>
  <si>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</si>
  <si>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</si>
  <si>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</si>
  <si>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</si>
  <si>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</si>
  <si>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</si>
  <si>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</si>
  <si>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</si>
  <si>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</si>
  <si>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</si>
  <si>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</si>
  <si>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</si>
  <si>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</si>
  <si>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</si>
  <si>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</si>
  <si>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</si>
  <si>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</si>
  <si>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</si>
  <si>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</si>
  <si>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</si>
  <si>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</si>
  <si>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</si>
  <si>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</si>
  <si>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</si>
  <si>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</si>
  <si>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</si>
  <si>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</si>
  <si>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</si>
  <si>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</si>
  <si>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</si>
  <si>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</si>
  <si>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</si>
  <si>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</si>
  <si>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</si>
  <si>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</si>
  <si>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</si>
  <si>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</si>
  <si>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</si>
  <si>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</si>
  <si>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</si>
  <si>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</si>
  <si>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</si>
  <si>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</si>
  <si>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</si>
  <si>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</si>
  <si>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</si>
  <si>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</si>
  <si>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</si>
  <si>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</si>
  <si>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</si>
  <si>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</si>
  <si>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</si>
  <si>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</si>
  <si>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</si>
  <si>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</si>
  <si>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</si>
  <si>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</si>
  <si>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</si>
  <si>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</si>
  <si>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</si>
  <si>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</si>
  <si>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</si>
  <si>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</si>
  <si>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</si>
  <si>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</si>
  <si>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</si>
  <si>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</si>
  <si>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</si>
  <si>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</si>
  <si>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</si>
  <si>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</si>
  <si>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</si>
  <si>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</si>
  <si>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</si>
  <si>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</si>
  <si>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</si>
  <si>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</si>
  <si>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</si>
  <si>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</si>
  <si>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</si>
  <si>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</si>
  <si>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</si>
  <si>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</si>
  <si>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</si>
  <si>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</si>
  <si>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</si>
  <si>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</si>
  <si>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</si>
  <si>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</si>
  <si>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</si>
  <si>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</si>
  <si>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</si>
  <si>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</si>
  <si>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</si>
  <si>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</si>
  <si>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</si>
  <si>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</si>
  <si>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</si>
  <si>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</si>
  <si>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</si>
  <si>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</si>
  <si>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</si>
  <si>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</si>
  <si>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</si>
  <si>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</si>
  <si>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</si>
  <si>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</si>
  <si>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</si>
  <si>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</si>
  <si>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</si>
  <si>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</si>
  <si>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</si>
  <si>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</si>
  <si>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</si>
  <si>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</si>
  <si>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</si>
  <si>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</si>
  <si>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</si>
  <si>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</si>
  <si>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</si>
  <si>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</si>
  <si>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</si>
  <si>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</si>
  <si>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</si>
  <si>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</si>
  <si>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</si>
  <si>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</si>
  <si>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</si>
  <si>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</si>
  <si>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</si>
  <si>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</si>
  <si>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</si>
  <si>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</si>
  <si>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</si>
  <si>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</si>
  <si>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</si>
  <si>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</si>
  <si>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</si>
  <si>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</si>
  <si>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</si>
  <si>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</si>
  <si>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</si>
  <si>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</si>
  <si>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</si>
  <si>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</si>
  <si>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</si>
  <si>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</si>
  <si>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</si>
  <si>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</si>
  <si>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</si>
  <si>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</si>
  <si>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</si>
  <si>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</si>
  <si>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</si>
  <si>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</si>
  <si>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</si>
  <si>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</si>
  <si>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</si>
  <si>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</si>
  <si>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</si>
  <si>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</si>
  <si>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</si>
  <si>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</si>
  <si>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</si>
  <si>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</si>
  <si>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</si>
  <si>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</si>
  <si>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</si>
  <si>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</si>
  <si>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</si>
  <si>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</si>
  <si>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</si>
  <si>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</si>
  <si>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</si>
  <si>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</si>
  <si>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</si>
  <si>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</si>
  <si>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</si>
  <si>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</si>
  <si>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</si>
  <si>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</si>
  <si>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</si>
  <si>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</si>
  <si>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</si>
  <si>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</si>
  <si>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</si>
  <si>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</si>
  <si>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</si>
  <si>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</si>
  <si>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</si>
  <si>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</si>
  <si>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</si>
  <si>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</si>
  <si>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</si>
  <si>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</si>
  <si>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</si>
  <si>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</si>
  <si>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</si>
  <si>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</si>
  <si>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</si>
  <si>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</si>
  <si>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</si>
  <si>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</si>
  <si>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</si>
  <si>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</si>
  <si>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</si>
  <si>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</si>
  <si>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</si>
  <si>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</si>
  <si>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</si>
  <si>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</si>
  <si>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</si>
  <si>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</si>
  <si>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</si>
  <si>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</si>
  <si>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</si>
  <si>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</si>
  <si>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</si>
  <si>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</si>
  <si>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</si>
  <si>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</si>
  <si>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</si>
  <si>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</si>
  <si>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</si>
  <si>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</si>
  <si>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</si>
  <si>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</si>
  <si>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</si>
  <si>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</si>
  <si>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</si>
  <si>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</si>
  <si>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</si>
  <si>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</si>
  <si>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</si>
  <si>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</si>
  <si>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</si>
  <si>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</si>
  <si>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</si>
  <si>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</si>
  <si>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</si>
  <si>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</si>
  <si>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</si>
  <si>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</si>
  <si>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</si>
  <si>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</si>
  <si>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</si>
  <si>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</si>
  <si>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</si>
  <si>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</si>
  <si>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</si>
  <si>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</si>
  <si>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</si>
  <si>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</si>
  <si>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</si>
  <si>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</si>
  <si>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</si>
  <si>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</si>
  <si>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</si>
  <si>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</si>
  <si>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</si>
  <si>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</si>
  <si>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</si>
  <si>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</si>
  <si>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</si>
  <si>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</si>
  <si>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</si>
  <si>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</si>
  <si>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</si>
  <si>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</si>
  <si>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</si>
  <si>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</si>
  <si>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</si>
  <si>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</si>
  <si>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</si>
  <si>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</si>
  <si>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</si>
  <si>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</si>
  <si>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</si>
  <si>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</si>
  <si>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</si>
  <si>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</si>
  <si>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</si>
  <si>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</si>
  <si>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</si>
  <si>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</si>
  <si>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</si>
  <si>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</si>
  <si>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</si>
  <si>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</si>
  <si>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</si>
  <si>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</si>
  <si>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</si>
  <si>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</si>
  <si>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</si>
  <si>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</si>
  <si>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</si>
  <si>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</si>
  <si>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</si>
  <si>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</si>
  <si>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</si>
  <si>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</si>
  <si>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</si>
  <si>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</si>
  <si>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</si>
  <si>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</si>
  <si>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</si>
  <si>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</si>
  <si>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</si>
  <si>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</si>
  <si>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</si>
  <si>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</si>
  <si>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</si>
  <si>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</si>
  <si>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</si>
  <si>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</si>
  <si>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</si>
  <si>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</si>
  <si>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</si>
  <si>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</si>
  <si>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</si>
  <si>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</si>
  <si>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</si>
  <si>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</si>
  <si>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</si>
  <si>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</si>
  <si>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</si>
  <si>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</si>
  <si>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</si>
  <si>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</si>
  <si>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</si>
  <si>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</si>
  <si>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</si>
  <si>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</si>
  <si>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</si>
  <si>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</si>
  <si>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</si>
  <si>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</si>
  <si>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</si>
  <si>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</si>
  <si>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</si>
  <si>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</si>
  <si>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</si>
  <si>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</si>
  <si>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</si>
  <si>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</si>
  <si>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</si>
  <si>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</si>
  <si>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</si>
  <si>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</si>
  <si>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</si>
  <si>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</si>
  <si>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</si>
  <si>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</si>
  <si>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</si>
  <si>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</si>
  <si>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</si>
  <si>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</si>
  <si>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</si>
  <si>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</si>
  <si>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</si>
  <si>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</si>
  <si>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</si>
  <si>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</si>
  <si>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</si>
  <si>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</si>
  <si>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</si>
  <si>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</si>
  <si>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</si>
  <si>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</si>
  <si>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</si>
  <si>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</si>
  <si>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</si>
  <si>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</si>
  <si>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</si>
  <si>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</si>
  <si>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</si>
  <si>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</si>
  <si>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</si>
  <si>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</si>
  <si>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</si>
  <si>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</si>
  <si>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</si>
  <si>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</si>
  <si>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</si>
  <si>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</si>
  <si>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</si>
  <si>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</si>
  <si>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</si>
  <si>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</si>
  <si>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</si>
  <si>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</si>
  <si>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</si>
  <si>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</si>
  <si>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</si>
  <si>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</si>
  <si>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</si>
  <si>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</si>
  <si>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</si>
  <si>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</si>
  <si>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</si>
  <si>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</si>
  <si>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</si>
  <si>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</si>
  <si>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</si>
  <si>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</si>
  <si>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</si>
  <si>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</si>
  <si>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</si>
  <si>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</si>
  <si>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</si>
  <si>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</si>
  <si>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</si>
  <si>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</si>
  <si>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</si>
  <si>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</si>
  <si>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</si>
  <si>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</si>
  <si>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</si>
  <si>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</si>
  <si>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</si>
  <si>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</si>
  <si>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</si>
  <si>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</si>
  <si>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</si>
  <si>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</si>
  <si>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</si>
  <si>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</si>
  <si>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</si>
  <si>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</si>
  <si>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</si>
  <si>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</si>
  <si>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</si>
  <si>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</si>
  <si>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</si>
  <si>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</si>
  <si>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</si>
  <si>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</si>
  <si>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</si>
  <si>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</si>
  <si>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</si>
  <si>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</si>
  <si>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</si>
  <si>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</si>
  <si>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</si>
  <si>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</si>
  <si>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</si>
  <si>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</si>
  <si>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</si>
  <si>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</si>
  <si>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</si>
  <si>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</si>
  <si>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</si>
  <si>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</si>
  <si>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</si>
  <si>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</si>
  <si>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</si>
  <si>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</si>
  <si>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</si>
  <si>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</si>
  <si>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</si>
  <si>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</si>
  <si>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</si>
  <si>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</si>
  <si>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</si>
  <si>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</si>
  <si>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</si>
  <si>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</si>
  <si>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</si>
  <si>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</si>
  <si>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</si>
  <si>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</si>
  <si>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</si>
  <si>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</si>
  <si>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</si>
  <si>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</si>
  <si>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</si>
  <si>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</si>
  <si>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</si>
  <si>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</si>
  <si>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</si>
  <si>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</si>
  <si>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</si>
  <si>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</si>
  <si>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</si>
  <si>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</si>
  <si>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</si>
  <si>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</si>
  <si>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</si>
  <si>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</si>
  <si>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</si>
  <si>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</si>
  <si>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</si>
  <si>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</si>
  <si>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</si>
  <si>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</si>
  <si>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</si>
  <si>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</si>
  <si>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</si>
  <si>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</si>
  <si>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</si>
  <si>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</si>
  <si>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</si>
  <si>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</si>
  <si>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</si>
  <si>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</si>
  <si>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</si>
  <si>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</si>
  <si>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</si>
  <si>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</si>
  <si>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</si>
  <si>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</si>
  <si>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</si>
  <si>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</si>
  <si>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</si>
  <si>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</si>
  <si>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</si>
  <si>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</si>
  <si>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</si>
  <si>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</si>
  <si>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</si>
  <si>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</si>
  <si>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</si>
  <si>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</si>
  <si>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</si>
  <si>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</si>
  <si>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</si>
  <si>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</si>
  <si>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</si>
  <si>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</si>
  <si>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</si>
  <si>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</si>
  <si>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</si>
  <si>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</si>
  <si>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</si>
  <si>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</si>
  <si>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</si>
  <si>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</si>
  <si>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</si>
  <si>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</si>
  <si>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</si>
  <si>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</si>
  <si>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</si>
  <si>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</si>
  <si>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</si>
  <si>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</si>
  <si>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</si>
  <si>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</si>
  <si>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</si>
  <si>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</si>
  <si>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</si>
  <si>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</si>
  <si>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</si>
  <si>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</si>
  <si>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</si>
  <si>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</si>
  <si>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</si>
  <si>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</si>
  <si>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</si>
  <si>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</si>
  <si>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</si>
  <si>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</si>
  <si>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</si>
  <si>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</si>
  <si>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</si>
  <si>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</si>
  <si>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</si>
  <si>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</si>
  <si>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</si>
  <si>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</si>
  <si>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</si>
  <si>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</si>
  <si>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</si>
  <si>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</si>
  <si>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</si>
  <si>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</si>
  <si>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</si>
  <si>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</si>
  <si>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</si>
  <si>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</si>
  <si>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</si>
  <si>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</si>
  <si>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</si>
  <si>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</si>
  <si>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</si>
  <si>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</si>
  <si>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</si>
  <si>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</si>
  <si>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</si>
  <si>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</si>
  <si>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</si>
  <si>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</si>
  <si>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</si>
  <si>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</si>
  <si>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</si>
  <si>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</si>
  <si>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</si>
  <si>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</si>
  <si>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</si>
  <si>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</si>
  <si>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</si>
  <si>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</si>
  <si>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</si>
  <si>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</si>
  <si>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</si>
  <si>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</si>
  <si>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</si>
  <si>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</si>
  <si>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</si>
  <si>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</si>
  <si>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</si>
  <si>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</si>
  <si>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</si>
  <si>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</si>
  <si>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</si>
  <si>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</si>
  <si>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</si>
  <si>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</si>
  <si>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</si>
  <si>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</si>
  <si>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</si>
  <si>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</si>
  <si>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</si>
  <si>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</si>
  <si>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</si>
  <si>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</si>
  <si>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</si>
  <si>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</si>
  <si>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</si>
  <si>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</si>
  <si>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</si>
  <si>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</si>
  <si>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</si>
  <si>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</si>
  <si>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</si>
  <si>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</si>
  <si>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</si>
  <si>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</si>
  <si>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</si>
  <si>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</si>
  <si>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</si>
  <si>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</si>
  <si>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</si>
  <si>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</si>
  <si>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</si>
  <si>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</si>
  <si>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</si>
  <si>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</si>
  <si>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</si>
  <si>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</si>
  <si>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</si>
  <si>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</si>
  <si>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</si>
  <si>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</si>
  <si>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</si>
  <si>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</si>
  <si>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</si>
  <si>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</si>
  <si>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</si>
  <si>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</si>
  <si>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</si>
  <si>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</si>
  <si>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</si>
  <si>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</si>
  <si>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</si>
  <si>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</si>
  <si>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</si>
  <si>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</si>
  <si>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</si>
  <si>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</si>
  <si>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</si>
  <si>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</si>
  <si>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</si>
  <si>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</si>
  <si>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</si>
  <si>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</si>
  <si>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</si>
  <si>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</si>
  <si>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</si>
  <si>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</si>
  <si>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</si>
  <si>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</si>
  <si>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</si>
  <si>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</si>
  <si>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</si>
  <si>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</si>
  <si>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</si>
  <si>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</si>
  <si>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</si>
  <si>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</si>
  <si>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</si>
  <si>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</si>
  <si>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</si>
  <si>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</si>
  <si>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</si>
  <si>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</si>
  <si>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</si>
  <si>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</si>
  <si>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</si>
  <si>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</si>
  <si>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</si>
  <si>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</si>
  <si>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</si>
  <si>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</si>
  <si>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</si>
  <si>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</si>
  <si>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</si>
  <si>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</si>
  <si>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</si>
  <si>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</si>
  <si>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</si>
  <si>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</si>
  <si>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</si>
  <si>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</si>
  <si>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</si>
  <si>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</si>
  <si>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</si>
  <si>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</si>
  <si>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</si>
  <si>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</si>
  <si>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</si>
  <si>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</si>
  <si>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</si>
  <si>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</si>
  <si>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</si>
  <si>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</si>
  <si>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</si>
  <si>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</si>
  <si>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</si>
  <si>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</si>
  <si>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</si>
  <si>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</si>
  <si>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</si>
  <si>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</si>
  <si>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</si>
  <si>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</si>
  <si>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</si>
  <si>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</si>
  <si>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</si>
  <si>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</si>
  <si>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</si>
  <si>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</si>
  <si>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</si>
  <si>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</si>
  <si>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</si>
  <si>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</si>
  <si>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</si>
  <si>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</si>
  <si>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</si>
  <si>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</si>
  <si>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</si>
  <si>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</si>
  <si>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</si>
  <si>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</si>
  <si>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</si>
  <si>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</si>
  <si>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</si>
  <si>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</si>
  <si>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</si>
  <si>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</si>
  <si>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</si>
  <si>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</si>
  <si>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</si>
  <si>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</si>
  <si>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</si>
  <si>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</si>
  <si>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</si>
  <si>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</si>
  <si>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</si>
  <si>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</si>
  <si>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</si>
  <si>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</si>
  <si>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</si>
  <si>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</si>
  <si>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</si>
  <si>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</si>
  <si>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</si>
  <si>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</si>
  <si>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</si>
  <si>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</si>
  <si>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</si>
  <si>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</si>
  <si>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</si>
  <si>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</si>
  <si>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</si>
  <si>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</si>
  <si>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</si>
  <si>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</si>
  <si>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</si>
  <si>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</si>
  <si>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</si>
  <si>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</si>
  <si>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</si>
  <si>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</si>
  <si>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</si>
  <si>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</si>
  <si>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</si>
  <si>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</si>
  <si>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</si>
  <si>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</si>
  <si>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</si>
  <si>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</si>
  <si>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</si>
  <si>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</si>
  <si>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</si>
  <si>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</si>
  <si>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</si>
  <si>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</si>
  <si>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</si>
  <si>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</si>
  <si>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</si>
  <si>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</si>
  <si>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</si>
  <si>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</si>
  <si>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</si>
  <si>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</si>
  <si>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</si>
  <si>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</si>
  <si>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</si>
  <si>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</si>
  <si>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</si>
  <si>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</si>
  <si>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</si>
  <si>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</si>
  <si>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</si>
  <si>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</si>
  <si>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</si>
  <si>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</si>
  <si>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</si>
  <si>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</si>
  <si>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</si>
  <si>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</si>
  <si>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</si>
  <si>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</si>
  <si>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</si>
  <si>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</si>
  <si>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</si>
  <si>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</si>
  <si>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</si>
  <si>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</si>
  <si>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</si>
  <si>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</si>
  <si>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</si>
  <si>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</si>
  <si>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</si>
  <si>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</si>
  <si>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</si>
  <si>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</si>
  <si>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</si>
  <si>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</si>
  <si>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</si>
  <si>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</si>
  <si>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</si>
  <si>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</si>
  <si>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</si>
  <si>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</si>
  <si>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</si>
  <si>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</si>
  <si>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</si>
  <si>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</si>
  <si>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</si>
  <si>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</si>
  <si>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</si>
  <si>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</si>
  <si>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</si>
  <si>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</si>
  <si>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</si>
  <si>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</si>
  <si>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</si>
  <si>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</si>
  <si>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</si>
  <si>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</si>
  <si>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</si>
  <si>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</si>
  <si>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</si>
  <si>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</si>
  <si>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</si>
  <si>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</si>
  <si>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</si>
  <si>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</si>
  <si>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</si>
  <si>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</si>
  <si>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</si>
  <si>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</si>
  <si>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</si>
  <si>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</si>
  <si>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</si>
  <si>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</si>
  <si>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</si>
  <si>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</si>
  <si>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</si>
  <si>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</si>
  <si>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</si>
  <si>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</si>
  <si>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</si>
  <si>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</si>
  <si>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</si>
  <si>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</si>
  <si>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</si>
  <si>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</si>
  <si>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</si>
  <si>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</si>
  <si>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</si>
  <si>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</si>
  <si>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</si>
  <si>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</si>
  <si>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</si>
  <si>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</si>
  <si>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</si>
  <si>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</si>
  <si>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</si>
  <si>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</si>
  <si>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</si>
  <si>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</si>
  <si>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</si>
  <si>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</si>
  <si>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</si>
  <si>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</si>
  <si>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</si>
  <si>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</si>
  <si>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</si>
  <si>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</si>
  <si>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</si>
  <si>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</si>
  <si>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</si>
  <si>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</si>
  <si>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</si>
  <si>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</si>
  <si>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</si>
  <si>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</si>
  <si>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</si>
  <si>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</si>
  <si>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</si>
  <si>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</si>
  <si>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</si>
  <si>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</si>
  <si>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</si>
  <si>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</si>
  <si>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</si>
  <si>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</si>
  <si>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</si>
  <si>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</si>
  <si>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</si>
  <si>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</si>
  <si>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</si>
  <si>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</si>
  <si>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</si>
  <si>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</si>
  <si>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</si>
  <si>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</si>
  <si>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</si>
  <si>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</si>
  <si>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</si>
  <si>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</si>
  <si>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</si>
  <si>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</si>
  <si>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</si>
  <si>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</si>
  <si>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</si>
  <si>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</si>
  <si>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</si>
  <si>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</si>
  <si>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</si>
  <si>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</si>
  <si>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</si>
  <si>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</si>
  <si>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</si>
  <si>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</si>
  <si>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</si>
  <si>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</si>
  <si>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</si>
  <si>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</si>
  <si>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</si>
  <si>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</si>
  <si>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</si>
  <si>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</si>
  <si>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</si>
  <si>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</si>
  <si>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</si>
  <si>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</si>
  <si>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</si>
  <si>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</si>
  <si>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</si>
  <si>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</si>
  <si>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</si>
  <si>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</si>
  <si>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</si>
  <si>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</si>
  <si>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</si>
  <si>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</si>
  <si>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</si>
  <si>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</si>
  <si>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</si>
  <si>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</si>
  <si>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</si>
  <si>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</si>
  <si>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</si>
  <si>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</si>
  <si>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</si>
  <si>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</si>
  <si>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</si>
  <si>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</si>
  <si>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</si>
  <si>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</si>
  <si>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</si>
  <si>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</si>
  <si>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</si>
  <si>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</si>
  <si>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</si>
  <si>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</si>
  <si>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</si>
  <si>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</si>
  <si>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</si>
  <si>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</si>
  <si>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</si>
  <si>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</si>
  <si>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</si>
  <si>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</si>
  <si>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</si>
  <si>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</si>
  <si>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</si>
  <si>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</si>
  <si>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</si>
  <si>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</si>
  <si>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</si>
  <si>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</si>
  <si>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</si>
  <si>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</si>
  <si>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</si>
  <si>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</si>
  <si>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</si>
  <si>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</si>
  <si>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</si>
  <si>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</si>
  <si>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</si>
  <si>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</si>
  <si>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</si>
  <si>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</si>
  <si>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</si>
  <si>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</si>
  <si>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</si>
  <si>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</si>
  <si>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</si>
  <si>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</si>
  <si>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</si>
  <si>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</si>
  <si>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</si>
  <si>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</si>
  <si>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</si>
  <si>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</si>
  <si>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</si>
  <si>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</si>
  <si>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</si>
  <si>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</si>
  <si>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</si>
  <si>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</si>
  <si>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</si>
  <si>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</si>
  <si>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</si>
  <si>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</si>
  <si>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</si>
  <si>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</si>
  <si>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</si>
  <si>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</si>
  <si>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</si>
  <si>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</si>
  <si>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</si>
  <si>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</si>
  <si>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</si>
  <si>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</si>
  <si>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</si>
  <si>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</si>
  <si>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</si>
  <si>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</si>
  <si>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</si>
  <si>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</si>
  <si>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</si>
  <si>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</si>
  <si>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</si>
  <si>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</si>
  <si>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</si>
  <si>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</si>
  <si>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</si>
  <si>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</si>
  <si>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</si>
  <si>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</si>
  <si>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</si>
  <si>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</si>
  <si>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</si>
  <si>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</si>
  <si>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</si>
  <si>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</si>
  <si>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</si>
  <si>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</si>
  <si>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</si>
  <si>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</si>
  <si>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</si>
  <si>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</si>
  <si>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</si>
  <si>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</si>
  <si>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</si>
  <si>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</si>
  <si>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</si>
  <si>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</si>
  <si>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</si>
  <si>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</si>
  <si>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</si>
  <si>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</si>
  <si>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</si>
  <si>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</si>
  <si>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</si>
  <si>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</si>
  <si>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</si>
  <si>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</si>
  <si>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</si>
  <si>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</si>
  <si>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</si>
  <si>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</si>
  <si>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</si>
  <si>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</si>
  <si>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</si>
  <si>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</si>
  <si>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</si>
  <si>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</si>
  <si>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</si>
  <si>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</si>
  <si>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</si>
  <si>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</si>
  <si>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</si>
  <si>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</si>
  <si>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</si>
  <si>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</si>
  <si>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</si>
  <si>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</si>
  <si>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</si>
  <si>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</si>
  <si>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</si>
  <si>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</si>
  <si>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</si>
  <si>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</si>
  <si>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</si>
  <si>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</si>
  <si>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</si>
  <si>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</si>
  <si>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</si>
  <si>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</si>
  <si>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</si>
  <si>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</si>
  <si>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</si>
  <si>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</si>
  <si>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</si>
  <si>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</si>
  <si>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</si>
  <si>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</si>
  <si>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</si>
  <si>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</si>
  <si>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</si>
  <si>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</si>
  <si>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</si>
  <si>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</si>
  <si>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</si>
  <si>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</si>
  <si>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</si>
  <si>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</si>
  <si>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</si>
  <si>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</si>
  <si>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</si>
  <si>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</si>
  <si>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</si>
  <si>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</si>
  <si>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</si>
  <si>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</si>
  <si>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</si>
  <si>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</si>
  <si>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</si>
  <si>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</si>
  <si>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</si>
  <si>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</si>
  <si>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</si>
  <si>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</si>
  <si>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</si>
  <si>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</si>
  <si>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</si>
  <si>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</si>
  <si>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</si>
  <si>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</si>
  <si>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</si>
  <si>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</si>
  <si>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</si>
  <si>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</si>
  <si>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</si>
  <si>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</si>
  <si>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</si>
  <si>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</si>
  <si>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</si>
  <si>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</si>
  <si>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</si>
  <si>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</si>
  <si>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</si>
  <si>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</si>
  <si>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</si>
  <si>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</si>
  <si>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</si>
  <si>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</si>
  <si>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</si>
  <si>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</si>
  <si>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</si>
  <si>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</si>
  <si>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</si>
  <si>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</si>
  <si>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</si>
  <si>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</si>
  <si>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</si>
  <si>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</si>
  <si>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</si>
  <si>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</si>
  <si>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</si>
  <si>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</si>
  <si>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</si>
  <si>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</si>
  <si>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</si>
  <si>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</si>
  <si>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</si>
  <si>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</si>
  <si>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</si>
  <si>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</si>
  <si>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</si>
  <si>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</si>
  <si>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</si>
  <si>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</si>
  <si>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</si>
  <si>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</si>
  <si>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</si>
  <si>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</si>
  <si>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</si>
  <si>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</si>
  <si>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</si>
  <si>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</si>
  <si>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</si>
  <si>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</si>
  <si>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</si>
  <si>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</si>
  <si>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</si>
  <si>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</si>
  <si>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</si>
  <si>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</si>
  <si>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</si>
  <si>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</si>
  <si>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</si>
  <si>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</si>
  <si>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</si>
  <si>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</si>
  <si>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</si>
  <si>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</si>
  <si>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</si>
  <si>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</si>
  <si>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</si>
  <si>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</si>
  <si>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</si>
  <si>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</si>
  <si>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</si>
  <si>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</si>
  <si>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</si>
  <si>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</si>
  <si>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</si>
  <si>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</si>
  <si>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</si>
  <si>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</si>
  <si>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</si>
  <si>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</si>
  <si>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</si>
  <si>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</si>
  <si>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</si>
  <si>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</si>
  <si>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</si>
  <si>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</si>
  <si>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</si>
  <si>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</si>
  <si>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</si>
  <si>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</si>
  <si>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</si>
  <si>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</si>
  <si>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</si>
  <si>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</si>
  <si>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</si>
  <si>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</si>
  <si>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</si>
  <si>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</si>
  <si>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</si>
  <si>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</si>
  <si>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</si>
  <si>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</si>
  <si>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</si>
  <si>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</si>
  <si>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</si>
  <si>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</si>
  <si>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</si>
  <si>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</si>
  <si>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</si>
  <si>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</si>
  <si>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</si>
  <si>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</si>
  <si>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</si>
  <si>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</si>
  <si>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</si>
  <si>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</si>
  <si>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</si>
  <si>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</si>
  <si>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</si>
  <si>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</si>
  <si>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</si>
  <si>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</si>
  <si>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</si>
  <si>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</si>
  <si>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</si>
  <si>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</si>
  <si>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</si>
  <si>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</si>
  <si>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</si>
  <si>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</si>
  <si>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</si>
  <si>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</si>
  <si>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</si>
  <si>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</si>
  <si>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</si>
  <si>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</si>
  <si>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</si>
  <si>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</si>
  <si>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</si>
  <si>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</si>
  <si>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</si>
  <si>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</si>
  <si>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</si>
  <si>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</si>
  <si>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</si>
  <si>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</si>
  <si>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</si>
  <si>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</si>
  <si>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</si>
  <si>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</si>
  <si>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</si>
  <si>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</si>
  <si>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</si>
  <si>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</si>
  <si>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</si>
  <si>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</si>
  <si>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</si>
  <si>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</si>
  <si>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</si>
  <si>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</si>
  <si>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</si>
  <si>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</si>
  <si>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</si>
  <si>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</si>
  <si>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</si>
  <si>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</si>
  <si>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</si>
  <si>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</si>
  <si>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</si>
  <si>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</si>
  <si>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</si>
  <si>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</si>
  <si>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</si>
  <si>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</si>
  <si>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</si>
  <si>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</si>
  <si>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</si>
  <si>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</si>
  <si>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</si>
  <si>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</si>
  <si>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</si>
  <si>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</si>
  <si>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</si>
  <si>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</si>
  <si>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</si>
  <si>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</si>
  <si>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</si>
  <si>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</si>
  <si>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</si>
  <si>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</si>
  <si>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</si>
  <si>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</si>
  <si>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</si>
  <si>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</si>
  <si>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</si>
  <si>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</si>
  <si>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</si>
  <si>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</si>
  <si>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</si>
  <si>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</si>
  <si>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</si>
  <si>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</si>
  <si>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</si>
  <si>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</si>
  <si>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</si>
  <si>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</si>
  <si>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</si>
  <si>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</si>
  <si>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</si>
  <si>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</si>
  <si>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</si>
  <si>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</si>
  <si>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</si>
  <si>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</si>
  <si>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</si>
  <si>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</si>
  <si>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</si>
  <si>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</si>
  <si>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</si>
  <si>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</si>
  <si>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</si>
  <si>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</si>
  <si>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</si>
  <si>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</si>
  <si>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</si>
  <si>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</si>
  <si>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</si>
  <si>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</si>
  <si>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</si>
  <si>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</si>
  <si>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</si>
  <si>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</si>
  <si>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</si>
  <si>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</si>
  <si>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</si>
  <si>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</si>
  <si>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</si>
  <si>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</si>
  <si>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</si>
  <si>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</si>
  <si>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</si>
  <si>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</si>
  <si>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</si>
  <si>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</si>
  <si>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</si>
  <si>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</si>
  <si>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</si>
  <si>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</si>
  <si>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</si>
  <si>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</si>
  <si>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</si>
  <si>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</si>
  <si>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</si>
  <si>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</si>
  <si>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</si>
  <si>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</si>
  <si>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</si>
  <si>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</si>
  <si>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</si>
  <si>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</si>
  <si>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</si>
  <si>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</si>
  <si>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</si>
  <si>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</si>
  <si>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</si>
  <si>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</si>
  <si>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</si>
  <si>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</si>
  <si>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</si>
  <si>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</si>
  <si>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</si>
  <si>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</si>
  <si>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</si>
  <si>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</si>
  <si>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</si>
  <si>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</si>
  <si>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</si>
  <si>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</si>
  <si>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</si>
  <si>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</si>
  <si>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</si>
  <si>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</si>
  <si>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</si>
  <si>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</si>
  <si>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</si>
  <si>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</si>
  <si>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</si>
  <si>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</si>
  <si>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</si>
  <si>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</si>
  <si>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</si>
  <si>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</si>
  <si>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</si>
  <si>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</si>
  <si>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</si>
  <si>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</si>
  <si>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</si>
  <si>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</si>
  <si>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</si>
  <si>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</si>
  <si>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</si>
  <si>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</si>
  <si>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</si>
  <si>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</si>
  <si>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</si>
  <si>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</si>
  <si>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</si>
  <si>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</si>
  <si>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</si>
  <si>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</si>
  <si>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</si>
  <si>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</si>
  <si>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</si>
  <si>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</si>
  <si>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</si>
  <si>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</si>
  <si>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</si>
  <si>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</si>
  <si>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</si>
  <si>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</si>
  <si>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</si>
  <si>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</si>
  <si>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</si>
  <si>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</si>
  <si>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</si>
  <si>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</si>
  <si>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</si>
  <si>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</si>
  <si>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</si>
  <si>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</si>
  <si>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</si>
  <si>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</si>
  <si>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</si>
  <si>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</si>
  <si>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</si>
  <si>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</si>
  <si>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</si>
  <si>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</si>
  <si>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</si>
  <si>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</si>
  <si>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</si>
  <si>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</si>
  <si>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</si>
  <si>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</si>
  <si>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</si>
  <si>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</si>
  <si>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</si>
  <si>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</si>
  <si>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</si>
  <si>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</si>
  <si>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</si>
  <si>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</si>
  <si>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</si>
  <si>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</si>
  <si>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</si>
  <si>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</si>
  <si>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</si>
  <si>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</si>
  <si>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</si>
  <si>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</si>
  <si>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</si>
  <si>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</si>
  <si>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</si>
  <si>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</si>
  <si>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</si>
  <si>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</si>
  <si>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</si>
  <si>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</si>
  <si>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</si>
  <si>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</si>
  <si>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</si>
  <si>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</si>
  <si>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</si>
  <si>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</si>
  <si>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</si>
  <si>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</si>
  <si>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</si>
  <si>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</si>
  <si>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</si>
  <si>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</si>
  <si>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</si>
  <si>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</si>
  <si>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</si>
  <si>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</si>
  <si>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</si>
  <si>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</si>
  <si>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</si>
  <si>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</si>
  <si>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</si>
  <si>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</si>
  <si>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</si>
  <si>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</si>
  <si>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</si>
  <si>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</si>
  <si>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</si>
  <si>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</si>
  <si>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</si>
  <si>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</si>
  <si>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</si>
  <si>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</si>
  <si>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</si>
  <si>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</si>
  <si>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</si>
  <si>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</si>
  <si>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</si>
  <si>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</si>
  <si>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</si>
  <si>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</si>
  <si>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</si>
  <si>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</si>
  <si>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</si>
  <si>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</si>
  <si>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</si>
  <si>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</si>
  <si>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</si>
  <si>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</si>
  <si>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</si>
  <si>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</si>
  <si>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</si>
  <si>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</si>
  <si>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</si>
  <si>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</si>
  <si>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</si>
  <si>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</si>
  <si>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</si>
  <si>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</si>
  <si>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</si>
  <si>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</si>
  <si>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</si>
  <si>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</si>
  <si>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</si>
  <si>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</si>
  <si>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</si>
  <si>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</si>
  <si>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</si>
  <si>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</si>
  <si>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</si>
  <si>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</si>
  <si>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</si>
  <si>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</si>
  <si>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</si>
  <si>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</si>
  <si>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</si>
  <si>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</si>
  <si>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</si>
  <si>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</si>
  <si>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</si>
  <si>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</si>
  <si>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</si>
  <si>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</si>
  <si>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</si>
  <si>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</si>
  <si>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</si>
  <si>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</si>
  <si>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</si>
  <si>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</si>
  <si>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</si>
  <si>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</si>
  <si>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</si>
  <si>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</si>
  <si>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</si>
  <si>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</si>
  <si>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</si>
  <si>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</si>
  <si>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</si>
  <si>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</si>
  <si>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</si>
  <si>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</si>
  <si>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</si>
  <si>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</si>
  <si>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</si>
  <si>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</si>
  <si>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</si>
  <si>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</si>
  <si>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</si>
  <si>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</si>
  <si>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</si>
  <si>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</si>
  <si>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</si>
  <si>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</si>
  <si>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</si>
  <si>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</si>
  <si>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</si>
  <si>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</si>
  <si>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</si>
  <si>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</si>
  <si>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</si>
  <si>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</si>
  <si>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</si>
  <si>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</si>
  <si>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</si>
  <si>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</si>
  <si>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</si>
  <si>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</si>
  <si>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</si>
  <si>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</si>
  <si>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</si>
  <si>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</si>
  <si>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</si>
  <si>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</si>
  <si>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</si>
  <si>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</si>
  <si>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</si>
  <si>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</si>
  <si>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</si>
  <si>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</si>
  <si>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</si>
  <si>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</si>
  <si>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</si>
  <si>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</si>
  <si>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</si>
  <si>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</si>
  <si>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</si>
  <si>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</si>
  <si>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</si>
  <si>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</si>
  <si>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</si>
  <si>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</si>
  <si>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</si>
  <si>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</si>
  <si>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</si>
  <si>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</si>
  <si>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</si>
  <si>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</si>
  <si>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</si>
  <si>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</si>
  <si>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</si>
  <si>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</si>
  <si>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</si>
  <si>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</si>
  <si>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</si>
  <si>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</si>
  <si>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</si>
  <si>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</si>
  <si>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</si>
  <si>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</si>
  <si>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</si>
  <si>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</si>
  <si>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</si>
  <si>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</si>
  <si>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</si>
  <si>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</si>
  <si>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</si>
  <si>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</si>
  <si>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</si>
  <si>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</si>
  <si>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</si>
  <si>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</si>
  <si>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</si>
  <si>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</si>
  <si>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</si>
  <si>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</si>
  <si>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</si>
  <si>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</si>
  <si>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</si>
  <si>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</si>
  <si>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</si>
  <si>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</si>
  <si>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</si>
  <si>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</si>
  <si>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</si>
  <si>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</si>
  <si>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</si>
  <si>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</si>
  <si>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</si>
  <si>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</si>
  <si>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</si>
  <si>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</si>
  <si>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</si>
  <si>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</si>
  <si>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</si>
  <si>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</si>
  <si>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</si>
  <si>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</si>
  <si>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</si>
  <si>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</si>
  <si>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</si>
  <si>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</si>
  <si>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</si>
  <si>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</si>
  <si>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</si>
  <si>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</si>
  <si>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</si>
  <si>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</si>
  <si>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</si>
  <si>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</si>
  <si>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</si>
  <si>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</si>
  <si>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</si>
  <si>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</si>
  <si>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</si>
  <si>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</si>
  <si>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</si>
  <si>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</si>
  <si>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</si>
  <si>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</si>
  <si>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</si>
  <si>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</si>
  <si>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</si>
  <si>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</si>
  <si>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</si>
  <si>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</si>
  <si>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</si>
  <si>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</si>
  <si>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</si>
  <si>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</si>
  <si>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</si>
  <si>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</si>
  <si>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</si>
  <si>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</si>
  <si>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</si>
  <si>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</si>
  <si>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</si>
  <si>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</si>
  <si>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</si>
  <si>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</si>
  <si>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</si>
  <si>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</si>
  <si>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</si>
  <si>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</si>
  <si>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</si>
  <si>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</si>
  <si>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</si>
  <si>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</si>
  <si>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</si>
  <si>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</si>
  <si>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</si>
  <si>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</si>
  <si>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</si>
  <si>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</si>
  <si>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</si>
  <si>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</si>
  <si>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</si>
  <si>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</si>
  <si>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</si>
  <si>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</si>
  <si>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</si>
  <si>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</si>
  <si>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</si>
  <si>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</si>
  <si>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</si>
  <si>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</si>
  <si>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</si>
  <si>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</si>
  <si>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</si>
  <si>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</si>
  <si>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</si>
  <si>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</si>
  <si>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</si>
  <si>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</si>
  <si>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</si>
  <si>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</si>
  <si>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</si>
  <si>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</si>
  <si>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</si>
  <si>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</si>
  <si>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</si>
  <si>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</si>
  <si>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</si>
  <si>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</si>
  <si>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</si>
  <si>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</si>
  <si>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</si>
  <si>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</si>
  <si>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</si>
  <si>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</si>
  <si>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</si>
  <si>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</si>
  <si>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</si>
  <si>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</si>
  <si>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</si>
  <si>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</si>
  <si>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</si>
  <si>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</si>
  <si>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</si>
  <si>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</si>
  <si>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</si>
  <si>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</si>
  <si>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</si>
  <si>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</si>
  <si>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</si>
  <si>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</si>
  <si>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</si>
  <si>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</si>
  <si>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</si>
  <si>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</si>
  <si>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</si>
  <si>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</si>
  <si>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</si>
  <si>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</si>
  <si>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</si>
  <si>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</si>
  <si>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</si>
  <si>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</si>
  <si>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</si>
  <si>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</si>
  <si>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</si>
  <si>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</si>
  <si>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</si>
  <si>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</si>
  <si>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</si>
  <si>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</si>
  <si>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</si>
  <si>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</si>
  <si>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</si>
  <si>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</si>
  <si>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</si>
  <si>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</si>
  <si>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</si>
  <si>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</si>
  <si>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</si>
  <si>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</si>
  <si>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</si>
  <si>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</si>
  <si>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</si>
  <si>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</si>
  <si>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</si>
  <si>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</si>
  <si>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</si>
  <si>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</si>
  <si>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</si>
  <si>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</si>
  <si>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</si>
  <si>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</si>
  <si>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</si>
  <si>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</si>
  <si>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</si>
  <si>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</si>
  <si>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</si>
  <si>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</si>
  <si>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</si>
  <si>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</si>
  <si>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</si>
  <si>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</si>
  <si>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</si>
  <si>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</si>
  <si>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</si>
  <si>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</si>
  <si>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</si>
  <si>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</si>
  <si>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</si>
  <si>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</si>
  <si>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</si>
  <si>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</si>
  <si>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</si>
  <si>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</si>
  <si>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</si>
  <si>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</si>
  <si>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</si>
  <si>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</si>
  <si>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</si>
  <si>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</si>
  <si>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</si>
  <si>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</si>
  <si>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</si>
  <si>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</si>
  <si>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</si>
  <si>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</si>
  <si>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</si>
  <si>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</si>
  <si>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</si>
  <si>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</si>
  <si>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</si>
  <si>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</si>
  <si>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</si>
  <si>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</si>
  <si>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</si>
  <si>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</si>
  <si>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</si>
  <si>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</si>
  <si>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</si>
  <si>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</si>
  <si>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</si>
  <si>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</si>
  <si>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</si>
  <si>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</si>
  <si>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</si>
  <si>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</si>
  <si>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</si>
  <si>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</si>
  <si>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</si>
  <si>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</si>
  <si>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</si>
  <si>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</si>
  <si>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</si>
  <si>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</si>
  <si>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</si>
  <si>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</si>
  <si>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</si>
  <si>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</si>
  <si>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</si>
  <si>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</si>
  <si>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</si>
  <si>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</si>
  <si>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</si>
  <si>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</si>
  <si>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</si>
  <si>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</si>
  <si>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</si>
  <si>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</si>
  <si>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</si>
  <si>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</si>
  <si>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</si>
  <si>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</si>
  <si>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</si>
  <si>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</si>
  <si>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</si>
  <si>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</si>
  <si>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</si>
  <si>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</si>
  <si>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</si>
  <si>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</si>
  <si>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</si>
  <si>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</si>
  <si>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</si>
  <si>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</si>
  <si>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</si>
  <si>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</si>
  <si>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</si>
  <si>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</si>
  <si>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</si>
  <si>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</si>
  <si>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</si>
  <si>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</si>
  <si>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</si>
  <si>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</si>
  <si>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</si>
  <si>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</si>
  <si>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</si>
  <si>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</si>
  <si>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</si>
  <si>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</si>
  <si>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</si>
  <si>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</si>
  <si>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</si>
  <si>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</si>
  <si>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</si>
  <si>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</si>
  <si>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</si>
  <si>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</si>
  <si>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</si>
  <si>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</si>
  <si>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</si>
  <si>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</si>
  <si>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</si>
  <si>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</si>
  <si>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</si>
  <si>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</si>
  <si>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</si>
  <si>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</si>
  <si>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</si>
  <si>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</si>
  <si>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</si>
  <si>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</si>
  <si>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</si>
  <si>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</si>
  <si>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</si>
  <si>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</si>
  <si>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</si>
  <si>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</si>
  <si>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</si>
  <si>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</si>
  <si>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</si>
  <si>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</si>
  <si>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</si>
  <si>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</si>
  <si>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</si>
  <si>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</si>
  <si>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</si>
  <si>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</si>
  <si>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</si>
  <si>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</si>
  <si>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</si>
  <si>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</si>
  <si>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</si>
  <si>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</si>
  <si>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</si>
  <si>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</si>
  <si>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</si>
  <si>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</si>
  <si>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</si>
  <si>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</si>
  <si>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</si>
  <si>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</si>
  <si>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</si>
  <si>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</si>
  <si>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</si>
  <si>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</si>
  <si>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</si>
  <si>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</si>
  <si>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</si>
  <si>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</si>
  <si>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</si>
  <si>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</si>
  <si>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</si>
  <si>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</si>
  <si>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</si>
  <si>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</si>
  <si>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</si>
  <si>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</si>
  <si>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</si>
  <si>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</si>
  <si>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</si>
  <si>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</si>
  <si>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</si>
  <si>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</si>
  <si>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</si>
  <si>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</si>
  <si>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</si>
  <si>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</si>
  <si>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</si>
  <si>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</si>
  <si>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</si>
  <si>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</si>
  <si>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</si>
  <si>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</si>
  <si>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</si>
  <si>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</si>
  <si>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</si>
  <si>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</si>
  <si>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</si>
  <si>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</si>
  <si>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</si>
  <si>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</si>
  <si>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</si>
  <si>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</si>
  <si>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</si>
  <si>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</si>
  <si>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</si>
  <si>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</si>
  <si>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</si>
  <si>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</si>
  <si>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</si>
  <si>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</si>
  <si>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</si>
  <si>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</si>
  <si>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</si>
  <si>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</si>
  <si>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</si>
  <si>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</si>
  <si>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</si>
  <si>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</si>
  <si>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</si>
  <si>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</si>
  <si>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</si>
  <si>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</si>
  <si>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</si>
  <si>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</si>
  <si>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</si>
  <si>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</si>
  <si>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</si>
  <si>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</si>
  <si>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</si>
  <si>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</si>
  <si>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</si>
  <si>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</si>
  <si>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</si>
  <si>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</si>
  <si>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</si>
  <si>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</si>
  <si>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</si>
  <si>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</si>
  <si>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</si>
  <si>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</si>
  <si>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</si>
  <si>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</si>
  <si>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</si>
  <si>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</si>
  <si>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</si>
  <si>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</si>
  <si>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</si>
  <si>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</si>
  <si>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</si>
  <si>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</si>
  <si>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</si>
  <si>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</si>
  <si>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</si>
  <si>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</si>
  <si>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</si>
  <si>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</si>
  <si>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</si>
  <si>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</si>
  <si>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</si>
  <si>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</si>
  <si>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</si>
  <si>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</si>
  <si>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</si>
  <si>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</si>
  <si>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</si>
  <si>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</si>
  <si>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</si>
  <si>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</si>
  <si>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</si>
  <si>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</si>
  <si>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</si>
  <si>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</si>
  <si>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</si>
  <si>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</si>
  <si>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</si>
  <si>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</si>
  <si>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</si>
  <si>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</si>
  <si>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</si>
  <si>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</si>
  <si>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</si>
  <si>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</si>
  <si>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</si>
  <si>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</si>
  <si>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</si>
  <si>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</si>
  <si>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</si>
  <si>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</si>
  <si>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</si>
  <si>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</si>
  <si>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</si>
  <si>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</si>
  <si>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</si>
  <si>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</si>
  <si>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</si>
  <si>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</si>
  <si>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</si>
  <si>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</si>
  <si>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</si>
  <si>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</si>
  <si>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</si>
  <si>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</si>
  <si>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</si>
  <si>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</si>
  <si>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</si>
  <si>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</si>
  <si>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</si>
  <si>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</si>
  <si>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</si>
  <si>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</si>
  <si>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</si>
  <si>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</si>
  <si>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</si>
  <si>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</si>
  <si>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</si>
  <si>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</si>
  <si>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</si>
  <si>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</si>
  <si>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</si>
  <si>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</si>
  <si>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</si>
  <si>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</si>
  <si>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</si>
  <si>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</si>
  <si>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</si>
  <si>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</si>
  <si>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</si>
  <si>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</si>
  <si>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</si>
  <si>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</si>
  <si>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</si>
  <si>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</si>
  <si>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</si>
  <si>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</si>
  <si>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</si>
  <si>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</si>
  <si>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</si>
  <si>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</si>
  <si>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</si>
  <si>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</si>
  <si>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</si>
  <si>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</si>
  <si>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</si>
  <si>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</si>
  <si>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</si>
  <si>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</si>
  <si>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</si>
  <si>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</si>
  <si>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</si>
  <si>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</si>
  <si>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</si>
  <si>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</si>
  <si>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</si>
  <si>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</si>
  <si>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</si>
  <si>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</si>
  <si>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</si>
  <si>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</si>
  <si>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</si>
  <si>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</si>
  <si>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</si>
  <si>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</si>
  <si>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</si>
  <si>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</si>
  <si>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</si>
  <si>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</si>
  <si>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</si>
  <si>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</si>
  <si>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</si>
  <si>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</si>
  <si>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</si>
  <si>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</si>
  <si>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</si>
  <si>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</si>
  <si>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</si>
  <si>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</si>
  <si>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</si>
  <si>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</si>
  <si>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</si>
  <si>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</si>
  <si>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</si>
  <si>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</si>
  <si>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</si>
  <si>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</si>
  <si>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</si>
  <si>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</si>
  <si>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</si>
  <si>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</si>
  <si>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</si>
  <si>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</si>
  <si>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</si>
  <si>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</si>
  <si>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</si>
  <si>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</si>
  <si>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</si>
  <si>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</si>
  <si>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</si>
  <si>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</si>
  <si>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</si>
  <si>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</si>
  <si>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</si>
  <si>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</si>
  <si>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</si>
  <si>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</si>
  <si>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</si>
  <si>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</si>
  <si>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</si>
  <si>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</si>
  <si>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</si>
  <si>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</si>
  <si>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</si>
  <si>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</si>
  <si>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</si>
  <si>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</si>
  <si>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</si>
  <si>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</si>
  <si>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</si>
  <si>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</si>
  <si>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</si>
  <si>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</si>
  <si>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</si>
  <si>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</si>
  <si>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</si>
  <si>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</si>
  <si>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</si>
  <si>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</si>
  <si>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</si>
  <si>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</si>
  <si>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</si>
  <si>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</si>
  <si>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</si>
  <si>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</si>
  <si>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</si>
  <si>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</si>
  <si>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</si>
  <si>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</si>
  <si>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</si>
  <si>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</si>
  <si>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</si>
  <si>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</si>
  <si>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</si>
  <si>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</si>
  <si>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</si>
  <si>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</si>
  <si>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</si>
  <si>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</si>
  <si>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</si>
  <si>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</si>
  <si>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</si>
  <si>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</si>
  <si>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</si>
  <si>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</si>
  <si>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</si>
  <si>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</si>
  <si>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</si>
  <si>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</si>
  <si>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</si>
  <si>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</si>
  <si>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</si>
  <si>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</si>
  <si>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</si>
  <si>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</si>
  <si>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</si>
  <si>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</si>
  <si>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</si>
  <si>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</si>
  <si>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</si>
  <si>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</si>
  <si>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</si>
  <si>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</si>
  <si>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</si>
  <si>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</si>
  <si>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</si>
  <si>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</si>
  <si>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</si>
  <si>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</si>
  <si>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</si>
  <si>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</si>
  <si>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</si>
  <si>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</si>
  <si>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</si>
  <si>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</si>
  <si>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</si>
  <si>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</si>
  <si>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</si>
  <si>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</si>
  <si>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</si>
  <si>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</si>
  <si>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</si>
  <si>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</si>
  <si>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</si>
  <si>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</si>
  <si>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</si>
  <si>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</si>
  <si>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</si>
  <si>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</si>
  <si>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</si>
  <si>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</si>
  <si>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</si>
  <si>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</si>
  <si>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</si>
  <si>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</si>
  <si>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</si>
  <si>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</si>
  <si>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</si>
  <si>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</si>
  <si>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</si>
  <si>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</si>
  <si>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</si>
  <si>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</si>
  <si>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</si>
  <si>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</si>
  <si>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</si>
  <si>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</si>
  <si>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</si>
  <si>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</si>
  <si>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</si>
  <si>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</si>
  <si>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</si>
  <si>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</si>
  <si>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</si>
  <si>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</si>
  <si>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</si>
  <si>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</si>
  <si>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</si>
  <si>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</si>
  <si>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</si>
  <si>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</si>
  <si>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</si>
  <si>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</si>
  <si>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</si>
  <si>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</si>
  <si>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</si>
  <si>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</si>
  <si>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</si>
  <si>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</si>
  <si>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</si>
  <si>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</si>
  <si>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</si>
  <si>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</si>
  <si>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</si>
  <si>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</si>
  <si>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</si>
  <si>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</si>
  <si>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</si>
  <si>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</si>
  <si>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</si>
  <si>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</si>
  <si>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</si>
  <si>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</si>
  <si>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</si>
  <si>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</si>
  <si>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</si>
  <si>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</si>
  <si>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</si>
  <si>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</si>
  <si>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</si>
  <si>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</si>
  <si>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</si>
  <si>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</si>
  <si>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</si>
  <si>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</si>
  <si>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</si>
  <si>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</si>
  <si>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</si>
  <si>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</si>
  <si>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</si>
  <si>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</si>
  <si>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</si>
  <si>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</si>
  <si>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</si>
  <si>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</si>
  <si>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</si>
  <si>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</si>
  <si>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</si>
  <si>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</si>
  <si>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</si>
  <si>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</si>
  <si>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</si>
  <si>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</si>
  <si>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</si>
  <si>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</si>
  <si>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</si>
  <si>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</si>
  <si>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</si>
  <si>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</si>
  <si>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</si>
  <si>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</si>
  <si>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</si>
  <si>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</si>
  <si>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</si>
  <si>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</si>
  <si>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</si>
  <si>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</si>
  <si>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</si>
  <si>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</si>
  <si>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</si>
  <si>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</si>
  <si>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</si>
  <si>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</si>
  <si>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</si>
  <si>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</si>
  <si>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</si>
  <si>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</si>
  <si>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</si>
  <si>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</si>
  <si>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</si>
  <si>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</si>
  <si>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</si>
  <si>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</si>
  <si>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</si>
  <si>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</si>
  <si>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</si>
  <si>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</si>
  <si>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</si>
  <si>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</si>
  <si>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</si>
  <si>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</si>
  <si>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</si>
  <si>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</si>
  <si>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</si>
  <si>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</si>
  <si>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</si>
  <si>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</si>
  <si>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</si>
  <si>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</si>
  <si>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</si>
  <si>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</si>
  <si>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</si>
  <si>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</si>
  <si>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</si>
  <si>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</si>
  <si>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</si>
  <si>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</si>
  <si>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</si>
  <si>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</si>
  <si>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</si>
  <si>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</si>
  <si>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</si>
  <si>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</si>
  <si>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</si>
  <si>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</si>
  <si>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</si>
  <si>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</si>
  <si>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</si>
  <si>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</si>
  <si>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</si>
  <si>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</si>
  <si>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</si>
  <si>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</si>
  <si>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</si>
  <si>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</si>
  <si>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</si>
  <si>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</si>
  <si>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</si>
  <si>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</si>
  <si>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</si>
  <si>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</si>
  <si>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</si>
  <si>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</si>
  <si>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</si>
  <si>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</si>
  <si>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</si>
  <si>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</si>
  <si>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</si>
  <si>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</si>
  <si>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</si>
  <si>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</si>
  <si>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</si>
  <si>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</si>
  <si>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</si>
  <si>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</si>
  <si>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</si>
  <si>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</si>
  <si>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</si>
  <si>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</si>
  <si>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</si>
  <si>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</si>
  <si>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</si>
  <si>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</si>
  <si>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</si>
  <si>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</si>
  <si>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</si>
  <si>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</si>
  <si>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</si>
  <si>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</si>
  <si>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</si>
  <si>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</si>
  <si>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</si>
  <si>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</si>
  <si>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</si>
  <si>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</si>
  <si>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</si>
  <si>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</si>
  <si>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</si>
  <si>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</si>
  <si>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</si>
  <si>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</si>
  <si>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</si>
  <si>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</si>
  <si>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</si>
  <si>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</si>
  <si>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</si>
  <si>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</si>
  <si>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</si>
  <si>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</si>
  <si>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</si>
  <si>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</si>
  <si>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</si>
  <si>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</si>
  <si>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</si>
  <si>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</si>
  <si>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</si>
  <si>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</si>
  <si>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</si>
  <si>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</si>
  <si>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</si>
  <si>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</si>
  <si>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</si>
  <si>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</si>
  <si>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</si>
  <si>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</si>
  <si>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</si>
  <si>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</si>
  <si>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</si>
  <si>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</si>
  <si>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</si>
  <si>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</si>
  <si>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</si>
  <si>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</si>
  <si>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</si>
  <si>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</si>
  <si>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</si>
  <si>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</si>
  <si>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</si>
  <si>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</si>
  <si>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</si>
  <si>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</si>
  <si>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</si>
  <si>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</si>
  <si>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</si>
  <si>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</si>
  <si>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</si>
  <si>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</si>
  <si>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</si>
  <si>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</si>
  <si>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</si>
  <si>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</si>
  <si>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</si>
  <si>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</si>
  <si>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</si>
  <si>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</si>
  <si>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</si>
  <si>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</si>
  <si>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</si>
  <si>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</si>
  <si>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</si>
  <si>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</si>
  <si>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</si>
  <si>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</si>
  <si>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</si>
  <si>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</si>
  <si>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</si>
  <si>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</si>
  <si>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</si>
  <si>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</si>
  <si>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</si>
  <si>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</si>
  <si>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</si>
  <si>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</si>
  <si>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</si>
  <si>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</si>
  <si>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</si>
  <si>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</si>
  <si>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</si>
  <si>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</si>
  <si>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</si>
  <si>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</si>
  <si>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</si>
  <si>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</si>
  <si>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</si>
  <si>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</si>
  <si>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</si>
  <si>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</si>
  <si>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</si>
  <si>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</si>
  <si>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</si>
  <si>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</si>
  <si>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</si>
  <si>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</si>
  <si>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</si>
  <si>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</si>
  <si>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</si>
  <si>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</si>
  <si>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</si>
  <si>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</si>
  <si>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</si>
  <si>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</si>
  <si>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</si>
  <si>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</si>
  <si>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</si>
  <si>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</si>
  <si>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</si>
  <si>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</si>
  <si>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</si>
  <si>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</si>
  <si>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</si>
  <si>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</si>
  <si>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</si>
  <si>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</si>
  <si>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</si>
  <si>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</si>
  <si>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</si>
  <si>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</si>
  <si>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</si>
  <si>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</si>
  <si>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</si>
  <si>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</si>
  <si>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</si>
  <si>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</si>
  <si>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</si>
  <si>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</si>
  <si>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</si>
  <si>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</si>
  <si>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</si>
  <si>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</si>
  <si>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</si>
  <si>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</si>
  <si>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</si>
  <si>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</si>
  <si>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</si>
  <si>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</si>
  <si>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</si>
  <si>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</si>
  <si>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</si>
  <si>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</si>
  <si>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</si>
  <si>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</si>
  <si>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</si>
  <si>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</si>
  <si>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</si>
  <si>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</si>
  <si>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</si>
  <si>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</si>
  <si>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</si>
  <si>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</si>
  <si>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</si>
  <si>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</si>
  <si>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</si>
  <si>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</si>
  <si>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</si>
  <si>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</si>
  <si>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</si>
  <si>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</si>
  <si>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</si>
  <si>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</si>
  <si>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</si>
  <si>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</si>
  <si>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</si>
  <si>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</si>
  <si>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</si>
  <si>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</si>
  <si>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</si>
  <si>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</si>
  <si>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</si>
  <si>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</si>
  <si>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</si>
  <si>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</si>
  <si>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</si>
  <si>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</si>
  <si>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</si>
  <si>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</si>
  <si>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</si>
  <si>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</si>
  <si>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</si>
  <si>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</si>
  <si>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</si>
  <si>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</si>
  <si>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</si>
  <si>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</si>
  <si>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</si>
  <si>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</si>
  <si>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</si>
  <si>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</si>
  <si>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</si>
  <si>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</si>
  <si>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</si>
  <si>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</si>
  <si>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</si>
  <si>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</si>
  <si>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</si>
  <si>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</si>
  <si>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</si>
  <si>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</si>
  <si>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</si>
  <si>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</si>
  <si>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</si>
  <si>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</si>
  <si>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</si>
  <si>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</si>
  <si>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</si>
  <si>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</si>
  <si>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</si>
  <si>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</si>
  <si>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</si>
  <si>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</si>
  <si>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</si>
  <si>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</si>
  <si>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</si>
  <si>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</si>
  <si>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</si>
  <si>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</si>
  <si>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</si>
  <si>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</si>
  <si>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</si>
  <si>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</si>
  <si>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</si>
  <si>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</si>
  <si>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</si>
  <si>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</si>
  <si>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</si>
  <si>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</si>
  <si>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</si>
  <si>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</si>
  <si>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</si>
  <si>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</si>
  <si>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</si>
  <si>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</si>
  <si>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</si>
  <si>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</si>
  <si>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</si>
  <si>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</si>
  <si>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</si>
  <si>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</si>
  <si>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</si>
  <si>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</si>
  <si>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</si>
  <si>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</si>
  <si>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</si>
  <si>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</si>
  <si>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</si>
  <si>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</si>
  <si>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</si>
  <si>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</si>
  <si>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</si>
  <si>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</si>
  <si>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</si>
  <si>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</si>
  <si>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</si>
  <si>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</si>
  <si>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</si>
  <si>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</si>
  <si>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</si>
  <si>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</si>
  <si>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</si>
  <si>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</si>
  <si>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</si>
  <si>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</si>
  <si>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</si>
  <si>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</si>
  <si>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</si>
  <si>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</si>
  <si>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</si>
  <si>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</si>
  <si>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</si>
  <si>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</si>
  <si>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</si>
  <si>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</si>
  <si>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</si>
  <si>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</si>
  <si>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</si>
  <si>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</si>
  <si>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</si>
  <si>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</si>
  <si>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</si>
  <si>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</si>
  <si>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</si>
  <si>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</si>
  <si>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</si>
  <si>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</si>
  <si>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</si>
  <si>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</si>
  <si>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</si>
  <si>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</si>
  <si>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</si>
  <si>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</si>
  <si>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</si>
  <si>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</si>
  <si>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</si>
  <si>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</si>
  <si>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</si>
  <si>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</si>
  <si>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</si>
  <si>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</si>
  <si>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</si>
  <si>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</si>
  <si>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</si>
  <si>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</si>
  <si>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</si>
  <si>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</si>
  <si>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</si>
  <si>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</si>
  <si>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</si>
  <si>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</si>
  <si>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</si>
  <si>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</si>
  <si>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</si>
  <si>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</si>
  <si>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</si>
  <si>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</si>
  <si>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</si>
  <si>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</si>
  <si>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</si>
  <si>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</si>
  <si>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</si>
  <si>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</si>
  <si>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</si>
  <si>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</si>
  <si>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</si>
  <si>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</si>
  <si>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</si>
  <si>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</si>
  <si>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</si>
  <si>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</si>
  <si>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</si>
  <si>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</si>
  <si>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</si>
  <si>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</si>
  <si>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</si>
  <si>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</si>
  <si>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</si>
  <si>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</si>
  <si>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</si>
  <si>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</si>
  <si>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</si>
  <si>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</si>
  <si>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</si>
  <si>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</si>
  <si>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</si>
  <si>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</si>
  <si>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</si>
  <si>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</si>
  <si>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</si>
  <si>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</si>
  <si>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</si>
  <si>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</si>
  <si>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</si>
  <si>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</si>
  <si>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</si>
  <si>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</si>
  <si>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</si>
  <si>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</si>
  <si>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</si>
  <si>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</si>
  <si>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</si>
  <si>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</si>
  <si>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</si>
  <si>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</si>
  <si>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</si>
  <si>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</si>
  <si>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</si>
  <si>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</si>
  <si>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</si>
  <si>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</si>
  <si>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</si>
  <si>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</si>
  <si>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</si>
  <si>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</si>
  <si>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</si>
  <si>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</si>
  <si>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</si>
  <si>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</si>
  <si>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</si>
  <si>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</si>
  <si>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</si>
  <si>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</si>
  <si>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</si>
  <si>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</si>
  <si>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</si>
  <si>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</si>
  <si>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</si>
  <si>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</si>
  <si>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</si>
  <si>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</si>
  <si>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</si>
  <si>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</si>
  <si>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</si>
  <si>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</si>
  <si>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</si>
  <si>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</si>
  <si>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</si>
  <si>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</si>
  <si>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</si>
  <si>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</si>
  <si>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</si>
  <si>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</si>
  <si>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</si>
  <si>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</si>
  <si>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</si>
  <si>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</si>
  <si>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</si>
  <si>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</si>
  <si>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</si>
  <si>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</si>
  <si>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</si>
  <si>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</si>
  <si>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</si>
  <si>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</si>
  <si>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</si>
  <si>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</si>
  <si>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</si>
  <si>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</si>
  <si>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</si>
  <si>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</si>
  <si>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</si>
  <si>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</si>
  <si>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</si>
  <si>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</si>
  <si>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</si>
  <si>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</si>
  <si>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</si>
  <si>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</si>
  <si>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</si>
  <si>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</si>
  <si>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</si>
  <si>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</si>
  <si>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</si>
  <si>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</si>
  <si>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</si>
  <si>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</si>
  <si>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</si>
  <si>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</si>
  <si>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</si>
  <si>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</si>
  <si>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</si>
  <si>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</si>
  <si>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</si>
  <si>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</si>
  <si>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</si>
  <si>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</si>
  <si>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</si>
  <si>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</si>
  <si>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</si>
  <si>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</si>
  <si>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</si>
  <si>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</si>
  <si>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</si>
  <si>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</si>
  <si>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</si>
  <si>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</si>
  <si>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</si>
  <si>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</si>
  <si>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</si>
  <si>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</si>
  <si>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</si>
  <si>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</si>
  <si>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</si>
  <si>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</si>
  <si>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</si>
  <si>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</si>
  <si>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</si>
  <si>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</si>
  <si>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</si>
  <si>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</si>
  <si>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</si>
  <si>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</si>
  <si>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</si>
  <si>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</si>
  <si>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</si>
  <si>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</si>
  <si>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</si>
  <si>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</si>
  <si>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</si>
  <si>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</si>
  <si>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</si>
  <si>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</si>
  <si>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</si>
  <si>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</si>
  <si>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</si>
  <si>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</si>
  <si>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</si>
  <si>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</si>
  <si>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</si>
  <si>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</si>
  <si>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</si>
  <si>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</si>
  <si>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</si>
  <si>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</si>
  <si>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</si>
  <si>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</si>
  <si>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</si>
  <si>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</si>
  <si>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</si>
  <si>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</si>
  <si>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</si>
  <si>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</si>
  <si>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</si>
  <si>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</si>
  <si>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</si>
  <si>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</si>
  <si>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</si>
  <si>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</si>
  <si>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</si>
  <si>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</si>
  <si>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</si>
  <si>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</si>
  <si>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</si>
  <si>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</si>
  <si>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</si>
  <si>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</si>
  <si>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</si>
  <si>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</si>
  <si>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</si>
  <si>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</si>
  <si>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</si>
  <si>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</si>
  <si>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</si>
  <si>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</si>
  <si>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</si>
  <si>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</si>
  <si>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</si>
  <si>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</si>
  <si>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</si>
  <si>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</si>
  <si>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</si>
  <si>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</si>
  <si>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</si>
  <si>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</si>
  <si>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</si>
  <si>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</si>
  <si>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</si>
  <si>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</si>
  <si>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</si>
  <si>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</si>
  <si>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</si>
  <si>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</si>
  <si>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</si>
  <si>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</si>
  <si>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</si>
  <si>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</si>
  <si>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</si>
  <si>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</si>
  <si>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</si>
  <si>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</si>
  <si>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</si>
  <si>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</si>
  <si>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</si>
  <si>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</si>
  <si>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</si>
  <si>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</si>
  <si>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</si>
  <si>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</si>
  <si>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</si>
  <si>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</si>
  <si>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</si>
  <si>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</si>
  <si>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</si>
  <si>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</si>
  <si>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</si>
  <si>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</si>
  <si>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</si>
  <si>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</si>
  <si>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</si>
  <si>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</si>
  <si>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</si>
  <si>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</si>
  <si>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</si>
  <si>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</si>
  <si>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</si>
  <si>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</si>
  <si>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</si>
  <si>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</si>
  <si>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</si>
  <si>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</si>
  <si>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</si>
  <si>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</si>
  <si>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</si>
  <si>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</si>
  <si>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</si>
  <si>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</si>
  <si>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</si>
  <si>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</si>
  <si>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</si>
  <si>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</si>
  <si>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</si>
  <si>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</si>
  <si>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</si>
  <si>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</si>
  <si>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</si>
  <si>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</si>
  <si>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</si>
  <si>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</si>
  <si>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</si>
  <si>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</si>
  <si>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</si>
  <si>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</si>
  <si>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</si>
  <si>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</si>
  <si>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</si>
  <si>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</si>
  <si>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</si>
  <si>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</si>
  <si>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</si>
  <si>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</si>
  <si>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</si>
  <si>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</si>
  <si>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</si>
  <si>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</si>
  <si>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</si>
  <si>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</si>
  <si>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</si>
  <si>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</si>
  <si>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</si>
  <si>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</si>
  <si>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</si>
  <si>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</si>
  <si>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</si>
  <si>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</si>
  <si>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</si>
  <si>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</si>
  <si>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</si>
  <si>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</si>
  <si>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</si>
  <si>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</si>
  <si>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</si>
  <si>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</si>
  <si>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</si>
  <si>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</si>
  <si>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</si>
  <si>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</si>
  <si>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</si>
  <si>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</si>
  <si>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</si>
  <si>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</si>
  <si>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</si>
  <si>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</si>
  <si>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</si>
  <si>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</si>
  <si>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</si>
  <si>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</si>
  <si>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</si>
  <si>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</si>
  <si>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</si>
  <si>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</si>
  <si>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</si>
  <si>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</si>
  <si>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</si>
  <si>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</si>
  <si>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</si>
  <si>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</si>
  <si>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</si>
  <si>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</si>
  <si>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</si>
  <si>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</si>
  <si>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</si>
  <si>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</si>
  <si>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</si>
  <si>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</si>
  <si>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</si>
  <si>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</si>
  <si>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</si>
  <si>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</si>
  <si>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</si>
  <si>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</si>
  <si>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</si>
  <si>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</si>
  <si>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</si>
  <si>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</si>
  <si>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</si>
  <si>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</si>
  <si>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</si>
  <si>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</si>
  <si>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</si>
  <si>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</si>
  <si>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</si>
  <si>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</si>
  <si>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</si>
  <si>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</si>
  <si>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</si>
  <si>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</si>
  <si>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</si>
  <si>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</si>
  <si>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</si>
  <si>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</si>
  <si>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</si>
  <si>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</si>
  <si>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</si>
  <si>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</si>
  <si>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</si>
  <si>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</si>
  <si>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</si>
  <si>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</si>
  <si>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</si>
  <si>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</si>
  <si>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</si>
  <si>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</si>
  <si>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</si>
  <si>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</si>
  <si>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</si>
  <si>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</si>
  <si>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</si>
  <si>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</si>
  <si>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</si>
  <si>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</si>
  <si>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</si>
  <si>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</si>
  <si>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</si>
  <si>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</si>
  <si>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</si>
  <si>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</si>
  <si>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</si>
  <si>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</si>
  <si>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</si>
  <si>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</si>
  <si>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</si>
  <si>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</si>
  <si>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</si>
  <si>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</si>
  <si>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</si>
  <si>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</si>
  <si>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</si>
  <si>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</si>
  <si>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</si>
  <si>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</si>
  <si>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</si>
  <si>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</si>
  <si>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</si>
  <si>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</si>
  <si>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</si>
  <si>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</si>
  <si>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</si>
  <si>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</si>
  <si>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</si>
  <si>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</si>
  <si>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</si>
  <si>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</si>
  <si>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</si>
  <si>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</si>
  <si>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</si>
  <si>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</si>
  <si>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</si>
  <si>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</si>
  <si>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</si>
  <si>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</si>
  <si>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</si>
  <si>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</si>
  <si>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</si>
  <si>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</si>
  <si>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</si>
  <si>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</si>
  <si>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</si>
  <si>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</si>
  <si>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</si>
  <si>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</si>
  <si>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</si>
  <si>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</si>
  <si>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</si>
  <si>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</si>
  <si>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</si>
  <si>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</si>
  <si>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</si>
  <si>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</si>
  <si>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</si>
  <si>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</si>
  <si>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</si>
  <si>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</si>
  <si>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</si>
  <si>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</si>
  <si>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</si>
  <si>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</si>
  <si>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</si>
  <si>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</si>
  <si>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</si>
  <si>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</si>
  <si>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</si>
  <si>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</si>
  <si>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</si>
  <si>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</si>
  <si>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</si>
  <si>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</si>
  <si>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</si>
  <si>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</si>
  <si>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</si>
  <si>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</si>
  <si>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</si>
  <si>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</si>
  <si>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</si>
  <si>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</si>
  <si>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</si>
  <si>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</si>
  <si>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</si>
  <si>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</si>
  <si>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</si>
  <si>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</si>
  <si>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</si>
  <si>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</si>
  <si>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</si>
  <si>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</si>
  <si>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</si>
  <si>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</si>
  <si>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</si>
  <si>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</si>
  <si>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</si>
  <si>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</si>
  <si>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</si>
  <si>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</si>
  <si>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</si>
  <si>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</si>
  <si>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</si>
  <si>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</si>
  <si>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</si>
  <si>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</si>
  <si>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</si>
  <si>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</si>
  <si>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</si>
  <si>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</si>
  <si>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</si>
  <si>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</si>
  <si>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</si>
  <si>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</si>
  <si>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</si>
  <si>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</si>
  <si>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</si>
  <si>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</si>
  <si>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</si>
  <si>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</si>
  <si>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</si>
  <si>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</si>
  <si>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</si>
  <si>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</si>
  <si>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</si>
  <si>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</si>
  <si>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</si>
  <si>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</si>
  <si>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</si>
  <si>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</si>
  <si>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</si>
  <si>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</si>
  <si>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</si>
  <si>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</si>
  <si>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</si>
  <si>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</si>
  <si>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</si>
  <si>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</si>
  <si>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</si>
  <si>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</si>
  <si>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</si>
  <si>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</si>
  <si>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</si>
  <si>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</si>
  <si>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</si>
  <si>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</si>
  <si>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</si>
  <si>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</si>
  <si>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</si>
  <si>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</si>
  <si>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</si>
  <si>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</si>
  <si>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</si>
  <si>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</si>
  <si>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</si>
  <si>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</si>
  <si>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</si>
  <si>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</si>
  <si>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</si>
  <si>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</si>
  <si>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</si>
  <si>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</si>
  <si>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</si>
  <si>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</si>
  <si>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</si>
  <si>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</si>
  <si>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</si>
  <si>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</si>
  <si>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</si>
  <si>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</si>
  <si>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</si>
  <si>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</si>
  <si>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</si>
  <si>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</si>
  <si>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</si>
  <si>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</si>
  <si>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</si>
  <si>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</si>
  <si>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</si>
  <si>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</si>
  <si>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</si>
  <si>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</si>
  <si>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</si>
  <si>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</si>
  <si>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</si>
  <si>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</si>
  <si>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</si>
  <si>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</si>
  <si>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</si>
  <si>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</si>
  <si>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</si>
  <si>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</si>
  <si>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</si>
  <si>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</si>
  <si>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</si>
  <si>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</si>
  <si>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</si>
  <si>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</si>
  <si>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</si>
  <si>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</si>
  <si>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</si>
  <si>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</si>
  <si>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</si>
  <si>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</si>
  <si>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</si>
  <si>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</si>
  <si>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</si>
  <si>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</si>
  <si>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</si>
  <si>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</si>
  <si>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</si>
  <si>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</si>
  <si>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</si>
  <si>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</si>
  <si>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</si>
  <si>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</si>
  <si>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</si>
  <si>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</si>
  <si>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</si>
  <si>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</si>
  <si>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</si>
  <si>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</si>
  <si>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</si>
  <si>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</si>
  <si>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</si>
  <si>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</si>
  <si>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</si>
  <si>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</si>
  <si>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</si>
  <si>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</si>
  <si>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</si>
  <si>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</si>
  <si>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</si>
  <si>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</si>
  <si>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</si>
  <si>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</si>
  <si>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</si>
  <si>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</si>
  <si>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</si>
  <si>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</si>
  <si>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</si>
  <si>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</si>
  <si>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</si>
  <si>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</si>
  <si>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</si>
  <si>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</si>
  <si>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</si>
  <si>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</si>
  <si>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</si>
  <si>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</si>
  <si>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</si>
  <si>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</si>
  <si>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</si>
  <si>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</si>
  <si>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</si>
  <si>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</si>
  <si>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</si>
  <si>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</si>
  <si>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</si>
  <si>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</si>
  <si>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</si>
  <si>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</si>
  <si>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</si>
  <si>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</si>
  <si>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</si>
  <si>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</si>
  <si>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</si>
  <si>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</si>
  <si>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</si>
  <si>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</si>
  <si>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</si>
  <si>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</si>
  <si>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</si>
  <si>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</si>
  <si>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</si>
  <si>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</si>
  <si>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</si>
  <si>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</si>
  <si>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</si>
  <si>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</si>
  <si>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</si>
  <si>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</si>
  <si>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</si>
  <si>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</si>
  <si>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</si>
  <si>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</si>
  <si>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</si>
  <si>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</si>
  <si>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</si>
  <si>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</si>
  <si>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</si>
  <si>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</si>
  <si>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</si>
  <si>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</si>
  <si>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</si>
  <si>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</si>
  <si>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</si>
  <si>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</si>
  <si>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</si>
  <si>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</si>
  <si>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</si>
  <si>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</si>
  <si>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</si>
  <si>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</si>
  <si>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</si>
  <si>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</si>
  <si>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</si>
  <si>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</si>
  <si>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</si>
  <si>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</si>
  <si>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</si>
  <si>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</si>
  <si>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</si>
  <si>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</si>
  <si>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</si>
  <si>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</si>
  <si>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</si>
  <si>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</si>
  <si>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</si>
  <si>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</si>
  <si>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</si>
  <si>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</si>
  <si>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</si>
  <si>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</si>
  <si>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</si>
  <si>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</si>
  <si>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</si>
  <si>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</si>
  <si>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</si>
  <si>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</si>
  <si>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</si>
  <si>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</si>
  <si>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</si>
  <si>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</si>
  <si>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</si>
  <si>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</si>
  <si>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</si>
  <si>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</si>
  <si>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</si>
  <si>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</si>
  <si>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</si>
  <si>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</si>
  <si>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</si>
  <si>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</si>
  <si>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</si>
  <si>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</si>
  <si>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</si>
  <si>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</si>
  <si>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</si>
  <si>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</si>
  <si>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</si>
  <si>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</si>
  <si>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</si>
  <si>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</si>
  <si>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</si>
  <si>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</si>
  <si>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</si>
  <si>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</si>
  <si>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</si>
  <si>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</si>
  <si>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</si>
  <si>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</si>
  <si>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</si>
  <si>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</si>
  <si>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</si>
  <si>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</si>
  <si>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</si>
  <si>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</si>
  <si>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</si>
  <si>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</si>
  <si>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</si>
  <si>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</si>
  <si>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</si>
  <si>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</si>
  <si>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</si>
  <si>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</si>
  <si>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</si>
  <si>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</si>
  <si>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</si>
  <si>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</si>
  <si>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</si>
  <si>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</si>
  <si>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</si>
  <si>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</si>
  <si>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</si>
  <si>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</si>
  <si>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</si>
  <si>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</si>
  <si>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</si>
  <si>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</si>
  <si>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</si>
  <si>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</si>
  <si>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</si>
  <si>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</si>
  <si>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</si>
  <si>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</si>
  <si>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</si>
  <si>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</si>
  <si>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</si>
  <si>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</si>
  <si>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</si>
  <si>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</si>
  <si>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</si>
  <si>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</si>
  <si>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</si>
  <si>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</si>
  <si>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</si>
  <si>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</si>
  <si>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</si>
  <si>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</si>
  <si>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</si>
  <si>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</si>
  <si>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</si>
  <si>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</si>
  <si>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</si>
  <si>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</si>
  <si>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</si>
  <si>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</si>
  <si>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</si>
  <si>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</si>
  <si>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</si>
  <si>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</si>
  <si>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</si>
  <si>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</si>
  <si>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</si>
  <si>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</si>
  <si>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</si>
  <si>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</si>
  <si>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</si>
  <si>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</si>
  <si>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</si>
  <si>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</si>
  <si>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</si>
  <si>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</si>
  <si>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</si>
  <si>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</si>
  <si>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</si>
  <si>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</si>
  <si>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</si>
  <si>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</si>
  <si>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</si>
  <si>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</si>
  <si>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</si>
  <si>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</si>
  <si>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</si>
  <si>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</si>
  <si>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</si>
  <si>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</si>
  <si>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</si>
  <si>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</si>
  <si>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</si>
  <si>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</si>
  <si>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</si>
  <si>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</si>
  <si>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</si>
  <si>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</si>
  <si>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</si>
  <si>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</si>
  <si>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</si>
  <si>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</si>
  <si>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</si>
  <si>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</si>
  <si>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</si>
  <si>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</si>
  <si>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</si>
  <si>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</si>
  <si>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</si>
  <si>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</si>
  <si>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</si>
  <si>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</si>
  <si>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</si>
  <si>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</si>
  <si>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</si>
  <si>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</si>
  <si>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</si>
  <si>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</si>
  <si>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</si>
  <si>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</si>
  <si>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</si>
  <si>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</si>
  <si>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</si>
  <si>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</si>
  <si>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</si>
  <si>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</si>
  <si>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</si>
  <si>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</si>
  <si>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</si>
  <si>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</si>
  <si>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</si>
  <si>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</si>
  <si>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</si>
  <si>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</si>
  <si>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</si>
  <si>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</si>
  <si>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</si>
  <si>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</si>
  <si>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</si>
  <si>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</si>
  <si>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</si>
  <si>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</si>
  <si>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</si>
  <si>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</si>
  <si>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</si>
  <si>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</si>
  <si>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</si>
  <si>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</si>
  <si>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</si>
  <si>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</si>
  <si>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</si>
  <si>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</si>
  <si>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</si>
  <si>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</si>
  <si>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</si>
  <si>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</si>
  <si>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</si>
  <si>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</si>
  <si>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</si>
  <si>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</si>
  <si>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</si>
  <si>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</si>
  <si>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</si>
  <si>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</si>
  <si>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</si>
  <si>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</si>
  <si>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</si>
  <si>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</si>
  <si>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</si>
  <si>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</si>
  <si>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</si>
  <si>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</si>
  <si>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</si>
  <si>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</si>
  <si>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</si>
  <si>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</si>
  <si>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</si>
  <si>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</si>
  <si>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</si>
  <si>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</si>
  <si>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</si>
  <si>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</si>
  <si>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</si>
  <si>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</si>
  <si>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</si>
  <si>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</si>
  <si>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</si>
  <si>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</si>
  <si>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</si>
  <si>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</si>
  <si>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</si>
  <si>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</si>
  <si>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</si>
  <si>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</si>
  <si>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</si>
  <si>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</si>
  <si>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</si>
  <si>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</si>
  <si>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</si>
  <si>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</si>
  <si>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</si>
  <si>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</si>
  <si>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</si>
  <si>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</si>
  <si>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</si>
  <si>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</si>
  <si>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</si>
  <si>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</si>
  <si>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</si>
  <si>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</si>
  <si>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</si>
  <si>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</si>
  <si>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</si>
  <si>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</si>
  <si>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</si>
  <si>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</si>
  <si>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</si>
  <si>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</si>
  <si>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</si>
  <si>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</si>
  <si>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</si>
  <si>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</si>
  <si>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</si>
  <si>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</si>
  <si>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</si>
  <si>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</si>
  <si>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</si>
  <si>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</si>
  <si>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</si>
  <si>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</si>
  <si>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</si>
  <si>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</si>
  <si>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</si>
  <si>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</si>
  <si>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</si>
  <si>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</si>
  <si>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</si>
  <si>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</si>
  <si>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</si>
  <si>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</si>
  <si>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</si>
  <si>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</si>
  <si>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</si>
  <si>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</si>
  <si>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</si>
  <si>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</si>
  <si>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</si>
  <si>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</si>
  <si>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</si>
  <si>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</si>
  <si>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</si>
  <si>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</si>
  <si>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</si>
  <si>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</si>
  <si>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</si>
  <si>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</si>
  <si>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</si>
  <si>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</si>
  <si>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</si>
  <si>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</si>
  <si>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</si>
  <si>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</si>
  <si>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</si>
  <si>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</si>
  <si>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</si>
  <si>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</si>
  <si>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</si>
  <si>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</si>
  <si>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</si>
  <si>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</si>
  <si>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</si>
  <si>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</si>
  <si>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</si>
  <si>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</si>
  <si>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</si>
  <si>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</si>
  <si>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</si>
  <si>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</si>
  <si>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</si>
  <si>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</si>
  <si>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</si>
  <si>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</si>
  <si>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</si>
  <si>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</si>
  <si>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</si>
  <si>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</si>
  <si>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</si>
  <si>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</si>
  <si>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</si>
  <si>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</si>
  <si>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</si>
  <si>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</si>
  <si>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</si>
  <si>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</si>
  <si>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</si>
  <si>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</si>
  <si>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</si>
  <si>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</si>
  <si>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</si>
  <si>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</si>
  <si>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</si>
  <si>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</si>
  <si>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</si>
  <si>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</si>
  <si>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</si>
  <si>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</si>
  <si>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</si>
  <si>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</si>
  <si>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</si>
  <si>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</si>
  <si>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</si>
  <si>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</si>
  <si>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</si>
  <si>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</si>
  <si>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</si>
  <si>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</si>
  <si>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</si>
  <si>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</si>
  <si>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</si>
  <si>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</si>
  <si>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</si>
  <si>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</si>
  <si>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</si>
  <si>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</si>
  <si>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</si>
  <si>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</si>
  <si>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</si>
  <si>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</si>
  <si>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</si>
  <si>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</si>
  <si>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</si>
  <si>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</si>
  <si>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</si>
  <si>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</si>
  <si>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</si>
  <si>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</si>
  <si>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</si>
  <si>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</si>
  <si>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</si>
  <si>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</si>
  <si>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</si>
  <si>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</si>
  <si>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</si>
  <si>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</si>
  <si>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</si>
  <si>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</si>
  <si>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</si>
  <si>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</si>
  <si>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</si>
  <si>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</si>
  <si>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</si>
  <si>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</si>
  <si>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</si>
  <si>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</si>
  <si>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</si>
  <si>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</si>
  <si>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</si>
  <si>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</si>
  <si>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</si>
  <si>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</si>
  <si>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</si>
  <si>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</si>
  <si>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</si>
  <si>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</si>
  <si>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</si>
  <si>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</si>
  <si>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</si>
  <si>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</si>
  <si>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</si>
  <si>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</si>
  <si>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</si>
  <si>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</si>
  <si>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</si>
  <si>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</si>
  <si>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</si>
  <si>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</si>
  <si>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</si>
  <si>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</si>
  <si>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</si>
  <si>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</si>
  <si>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</si>
  <si>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</si>
  <si>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</si>
  <si>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</si>
  <si>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</si>
  <si>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</si>
  <si>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</si>
  <si>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</si>
  <si>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</si>
  <si>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</si>
  <si>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</si>
  <si>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</si>
  <si>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</si>
  <si>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</si>
  <si>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</si>
  <si>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</si>
  <si>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</si>
  <si>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</si>
  <si>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</si>
  <si>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</si>
  <si>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</si>
  <si>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</si>
  <si>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</si>
  <si>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</si>
  <si>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</si>
  <si>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</si>
  <si>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</si>
  <si>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</si>
  <si>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</si>
  <si>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</si>
  <si>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</si>
  <si>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</si>
  <si>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</si>
  <si>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</si>
  <si>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</si>
  <si>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</si>
  <si>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</si>
  <si>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</si>
  <si>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</si>
  <si>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</si>
  <si>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</si>
  <si>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</si>
  <si>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</si>
  <si>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</si>
  <si>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</si>
  <si>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</si>
  <si>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</si>
  <si>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</si>
  <si>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</si>
  <si>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</si>
  <si>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</si>
  <si>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</si>
  <si>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</si>
  <si>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</si>
  <si>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</si>
  <si>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</si>
  <si>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</si>
  <si>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</si>
  <si>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</si>
  <si>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</si>
  <si>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</si>
  <si>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</si>
  <si>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</si>
  <si>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</si>
  <si>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</si>
  <si>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</si>
  <si>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</si>
  <si>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</si>
  <si>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</si>
  <si>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</si>
  <si>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</si>
  <si>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</si>
  <si>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</si>
  <si>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</si>
  <si>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</si>
  <si>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</si>
  <si>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</si>
  <si>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</si>
  <si>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</si>
  <si>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</si>
  <si>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</si>
  <si>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</si>
  <si>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</si>
  <si>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</si>
  <si>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</si>
  <si>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</si>
  <si>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</si>
  <si>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</si>
  <si>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</si>
  <si>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</si>
  <si>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</si>
  <si>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</si>
  <si>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</si>
  <si>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</si>
  <si>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</si>
  <si>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</si>
  <si>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</si>
  <si>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</si>
  <si>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</si>
  <si>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</si>
  <si>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</si>
  <si>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</si>
  <si>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</si>
  <si>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</si>
  <si>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</si>
  <si>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</si>
  <si>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</si>
  <si>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</si>
  <si>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</si>
  <si>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</si>
  <si>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</si>
  <si>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</si>
  <si>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</si>
  <si>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</si>
  <si>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</si>
  <si>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</si>
  <si>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</si>
  <si>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</si>
  <si>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</si>
  <si>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</si>
  <si>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</si>
  <si>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</si>
  <si>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</si>
  <si>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</si>
  <si>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</si>
  <si>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</si>
  <si>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</si>
  <si>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</si>
  <si>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</si>
  <si>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</si>
  <si>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</si>
  <si>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</si>
  <si>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</si>
  <si>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</si>
  <si>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</si>
  <si>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</si>
  <si>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</si>
  <si>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</si>
  <si>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</si>
  <si>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</si>
  <si>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</si>
  <si>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</si>
  <si>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</si>
  <si>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</si>
  <si>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</si>
  <si>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</si>
  <si>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</si>
  <si>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</si>
  <si>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</si>
  <si>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</si>
  <si>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</si>
  <si>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</si>
  <si>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</si>
  <si>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</si>
  <si>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</si>
  <si>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</si>
  <si>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</si>
  <si>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</si>
  <si>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</si>
  <si>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</si>
  <si>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</si>
  <si>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</si>
  <si>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</si>
  <si>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</si>
  <si>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</si>
  <si>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</si>
  <si>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</si>
  <si>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</si>
  <si>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</si>
  <si>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</si>
  <si>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</si>
  <si>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</si>
  <si>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</si>
  <si>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</si>
  <si>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</si>
  <si>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</si>
  <si>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</si>
  <si>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</si>
  <si>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</si>
  <si>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</si>
  <si>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</si>
  <si>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</si>
  <si>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</si>
  <si>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</si>
  <si>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</si>
  <si>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</si>
  <si>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</si>
  <si>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</si>
  <si>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</si>
  <si>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</si>
  <si>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</si>
  <si>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</si>
  <si>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</si>
  <si>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</si>
  <si>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</si>
  <si>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</si>
  <si>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</si>
  <si>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</si>
  <si>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</si>
  <si>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</si>
  <si>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</si>
  <si>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</si>
  <si>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</si>
  <si>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</si>
  <si>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</si>
  <si>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</si>
  <si>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</si>
  <si>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</si>
  <si>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</si>
  <si>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</si>
  <si>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</si>
  <si>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</si>
  <si>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</si>
  <si>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</si>
  <si>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</si>
  <si>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</si>
  <si>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</si>
  <si>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</si>
  <si>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</si>
  <si>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</si>
  <si>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</si>
  <si>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</si>
  <si>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</si>
  <si>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</si>
  <si>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</si>
  <si>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</si>
  <si>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</si>
  <si>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</si>
  <si>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</si>
  <si>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</si>
  <si>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</si>
  <si>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</si>
  <si>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</si>
  <si>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</si>
  <si>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</si>
  <si>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</si>
  <si>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</si>
  <si>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</si>
  <si>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</si>
  <si>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</si>
  <si>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</si>
  <si>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</si>
  <si>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</si>
  <si>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</si>
  <si>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</si>
  <si>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</si>
  <si>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</si>
  <si>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</si>
  <si>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</si>
  <si>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</si>
  <si>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</si>
  <si>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</si>
  <si>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</si>
  <si>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</si>
  <si>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</si>
  <si>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</si>
  <si>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</si>
  <si>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</si>
  <si>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</si>
  <si>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</si>
  <si>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</si>
  <si>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</si>
  <si>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</si>
  <si>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</si>
  <si>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</si>
  <si>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</si>
  <si>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</si>
  <si>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</si>
  <si>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</si>
  <si>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</si>
  <si>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</si>
  <si>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</si>
  <si>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</si>
  <si>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</si>
  <si>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</si>
  <si>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</si>
  <si>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</si>
  <si>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</si>
  <si>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</si>
  <si>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</si>
  <si>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</si>
  <si>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</si>
  <si>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</si>
  <si>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</si>
  <si>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</si>
  <si>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</si>
  <si>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</si>
  <si>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</si>
  <si>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</si>
  <si>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</si>
  <si>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</si>
  <si>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</si>
  <si>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</si>
  <si>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</si>
  <si>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</si>
  <si>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</si>
  <si>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</si>
  <si>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</si>
  <si>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</si>
  <si>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</si>
  <si>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</si>
  <si>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</si>
  <si>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</si>
  <si>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</si>
  <si>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</si>
  <si>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</si>
  <si>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</si>
  <si>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</si>
  <si>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</si>
  <si>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</si>
  <si>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</si>
  <si>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</si>
  <si>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</si>
  <si>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</si>
  <si>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</si>
  <si>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</si>
  <si>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</si>
  <si>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</si>
  <si>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</si>
  <si>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</si>
  <si>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</si>
  <si>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</si>
  <si>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</si>
  <si>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</si>
  <si>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</si>
  <si>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</si>
  <si>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</si>
  <si>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</si>
  <si>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</si>
  <si>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</si>
  <si>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</si>
  <si>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</si>
  <si>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</si>
  <si>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</si>
  <si>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</si>
  <si>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</si>
  <si>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</si>
  <si>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</si>
  <si>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</si>
  <si>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</si>
  <si>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</si>
  <si>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</si>
  <si>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</si>
  <si>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</si>
  <si>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</si>
  <si>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</si>
  <si>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</si>
  <si>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</si>
  <si>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</si>
  <si>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</si>
  <si>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</si>
  <si>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</si>
  <si>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</si>
  <si>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</si>
  <si>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</si>
  <si>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</si>
  <si>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</si>
  <si>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</si>
  <si>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</si>
  <si>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</si>
  <si>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</si>
  <si>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</si>
  <si>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</si>
  <si>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</si>
  <si>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</si>
  <si>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</si>
  <si>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</si>
  <si>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</si>
  <si>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</si>
  <si>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</si>
  <si>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</si>
  <si>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</si>
  <si>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</si>
  <si>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</si>
  <si>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</si>
  <si>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</si>
  <si>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</si>
  <si>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</si>
  <si>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</si>
  <si>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</si>
  <si>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</si>
  <si>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</si>
  <si>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</si>
  <si>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</si>
  <si>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</si>
  <si>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</si>
  <si>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</si>
  <si>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</si>
  <si>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</si>
  <si>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</si>
  <si>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</si>
  <si>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</si>
  <si>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</si>
  <si>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</si>
  <si>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</si>
  <si>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</si>
  <si>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</si>
  <si>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</si>
  <si>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</si>
  <si>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</si>
  <si>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</si>
  <si>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</si>
  <si>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</si>
  <si>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</si>
  <si>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</si>
  <si>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</si>
  <si>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</si>
  <si>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</si>
  <si>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</si>
  <si>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</si>
  <si>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</si>
  <si>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</si>
  <si>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</si>
  <si>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</si>
  <si>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</si>
  <si>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</si>
  <si>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</si>
  <si>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</si>
  <si>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</si>
  <si>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</si>
  <si>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</si>
  <si>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</si>
  <si>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</si>
  <si>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</si>
  <si>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</si>
  <si>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</si>
  <si>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</si>
  <si>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</si>
  <si>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</si>
  <si>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</si>
  <si>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</si>
  <si>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</si>
  <si>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</si>
  <si>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</si>
  <si>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</si>
  <si>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</si>
  <si>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</si>
  <si>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</si>
  <si>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</si>
  <si>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</si>
  <si>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</si>
  <si>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</si>
  <si>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</si>
  <si>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</si>
  <si>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</si>
  <si>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</si>
  <si>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</si>
  <si>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</si>
  <si>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</si>
  <si>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</si>
  <si>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</si>
  <si>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</si>
  <si>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</si>
  <si>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</si>
  <si>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</si>
  <si>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</si>
  <si>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</si>
  <si>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</si>
  <si>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</si>
  <si>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</si>
  <si>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</si>
  <si>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</si>
  <si>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</si>
  <si>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</si>
  <si>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</si>
  <si>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</si>
  <si>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</si>
  <si>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</si>
  <si>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</si>
  <si>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</si>
  <si>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</si>
  <si>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</si>
  <si>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</si>
  <si>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</si>
  <si>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</si>
  <si>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</si>
  <si>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</si>
  <si>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</si>
  <si>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</si>
  <si>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</si>
  <si>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</si>
  <si>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</si>
  <si>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</si>
  <si>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</si>
  <si>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</si>
  <si>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</si>
  <si>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</si>
  <si>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</si>
  <si>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</si>
  <si>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</si>
  <si>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</si>
  <si>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</si>
  <si>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</si>
  <si>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</si>
  <si>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</si>
  <si>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</si>
  <si>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</si>
  <si>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</si>
  <si>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</si>
  <si>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</si>
  <si>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</si>
  <si>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</si>
  <si>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</si>
  <si>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</si>
  <si>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</si>
  <si>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</si>
  <si>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</si>
  <si>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</si>
  <si>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</si>
  <si>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</si>
  <si>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</si>
  <si>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</si>
  <si>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</si>
  <si>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</si>
  <si>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</si>
  <si>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</si>
  <si>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</si>
  <si>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</si>
  <si>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</si>
  <si>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</si>
  <si>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</si>
  <si>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</si>
  <si>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</si>
  <si>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</si>
  <si>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</si>
  <si>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</si>
  <si>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</si>
  <si>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</si>
  <si>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</si>
  <si>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</si>
  <si>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</si>
  <si>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</si>
  <si>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</si>
  <si>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</si>
  <si>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</si>
  <si>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</si>
  <si>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</si>
  <si>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</si>
  <si>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</si>
  <si>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</si>
  <si>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</si>
  <si>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</si>
  <si>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</si>
  <si>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</si>
  <si>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</si>
  <si>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</si>
  <si>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</si>
  <si>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</si>
  <si>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</si>
  <si>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</si>
  <si>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</si>
  <si>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</si>
  <si>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</si>
  <si>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</si>
  <si>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</si>
  <si>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</si>
  <si>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</si>
  <si>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</si>
  <si>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</si>
  <si>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</si>
  <si>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</si>
  <si>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</si>
  <si>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</si>
  <si>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</si>
  <si>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</si>
  <si>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</si>
  <si>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</si>
  <si>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</si>
  <si>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</si>
  <si>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</si>
  <si>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</si>
  <si>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</si>
  <si>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</si>
  <si>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</si>
  <si>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</si>
  <si>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</si>
  <si>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</si>
  <si>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</si>
  <si>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</si>
  <si>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</si>
  <si>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</si>
  <si>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</si>
  <si>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</si>
  <si>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</si>
  <si>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</si>
  <si>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</si>
  <si>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</si>
  <si>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</si>
  <si>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</si>
  <si>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</si>
  <si>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</si>
  <si>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</si>
  <si>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</si>
  <si>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</si>
  <si>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</si>
  <si>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</si>
  <si>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</si>
  <si>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</si>
  <si>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</si>
  <si>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</si>
  <si>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</si>
  <si>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</si>
  <si>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</si>
  <si>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</si>
  <si>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</si>
  <si>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</si>
  <si>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</si>
  <si>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</si>
  <si>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</si>
  <si>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</si>
  <si>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</si>
  <si>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</si>
  <si>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</si>
  <si>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</si>
  <si>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</si>
  <si>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</si>
  <si>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</si>
  <si>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</si>
  <si>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</si>
  <si>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</si>
  <si>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</si>
  <si>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</si>
  <si>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</si>
  <si>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</si>
  <si>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</si>
  <si>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</si>
  <si>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</si>
  <si>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</si>
  <si>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</si>
  <si>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</si>
  <si>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</si>
  <si>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</si>
  <si>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</si>
  <si>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</si>
  <si>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</si>
  <si>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</si>
  <si>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</si>
  <si>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</si>
  <si>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</si>
  <si>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</si>
  <si>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</si>
  <si>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</si>
  <si>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</si>
  <si>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</si>
  <si>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</si>
  <si>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</si>
  <si>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</si>
  <si>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</si>
  <si>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</si>
  <si>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</si>
  <si>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</si>
  <si>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</si>
  <si>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</si>
  <si>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</si>
  <si>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</si>
  <si>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</si>
  <si>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</si>
  <si>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</si>
  <si>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</si>
  <si>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</si>
  <si>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</si>
  <si>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</si>
  <si>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</si>
  <si>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</si>
  <si>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</si>
  <si>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</si>
  <si>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</si>
  <si>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</si>
  <si>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</si>
  <si>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</si>
  <si>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</si>
  <si>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</si>
  <si>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</si>
  <si>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</si>
  <si>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</si>
  <si>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</si>
  <si>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</si>
  <si>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</si>
  <si>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</si>
  <si>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</si>
  <si>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</si>
  <si>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</si>
  <si>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</si>
  <si>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</si>
  <si>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</si>
  <si>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</si>
  <si>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</si>
  <si>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</si>
  <si>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</si>
  <si>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</si>
  <si>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</si>
  <si>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</si>
  <si>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</si>
  <si>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</si>
  <si>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</si>
  <si>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</si>
  <si>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</si>
  <si>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</si>
  <si>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</si>
  <si>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</si>
  <si>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</si>
  <si>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</si>
  <si>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</si>
  <si>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</si>
  <si>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</si>
  <si>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</si>
  <si>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</si>
  <si>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</si>
  <si>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</si>
  <si>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</si>
  <si>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</si>
  <si>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</si>
  <si>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</si>
  <si>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</si>
  <si>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</si>
  <si>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</si>
  <si>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</si>
  <si>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</si>
  <si>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</si>
  <si>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</si>
  <si>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</si>
  <si>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</si>
  <si>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</si>
  <si>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</si>
  <si>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</si>
  <si>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</si>
  <si>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</si>
  <si>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</si>
  <si>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</si>
  <si>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</si>
  <si>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</si>
  <si>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</si>
  <si>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</si>
  <si>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</si>
  <si>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</si>
  <si>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</si>
  <si>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</si>
  <si>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</si>
  <si>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</si>
  <si>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</si>
  <si>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</si>
  <si>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</si>
  <si>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</si>
  <si>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</si>
  <si>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</si>
  <si>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</si>
  <si>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</si>
  <si>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</si>
  <si>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</si>
  <si>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</si>
  <si>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</si>
  <si>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</si>
  <si>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</si>
  <si>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</si>
  <si>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</si>
  <si>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</si>
  <si>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</si>
  <si>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</si>
  <si>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</si>
  <si>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</si>
  <si>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</si>
  <si>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</si>
  <si>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</si>
  <si>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</si>
  <si>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</si>
  <si>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</si>
  <si>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</si>
  <si>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</si>
  <si>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</si>
  <si>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</si>
  <si>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</si>
  <si>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</si>
  <si>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</si>
  <si>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</si>
  <si>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</si>
  <si>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</si>
  <si>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</si>
  <si>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</si>
  <si>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</si>
  <si>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</si>
  <si>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</si>
  <si>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</si>
  <si>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</si>
  <si>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</si>
  <si>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</si>
  <si>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</si>
  <si>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</si>
  <si>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</si>
  <si>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</si>
  <si>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</si>
  <si>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</si>
  <si>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</si>
  <si>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</si>
  <si>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</si>
  <si>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</si>
  <si>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</si>
  <si>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</si>
  <si>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</si>
  <si>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</si>
  <si>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</si>
  <si>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</si>
  <si>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</si>
  <si>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</si>
  <si>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</si>
  <si>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</si>
  <si>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</si>
  <si>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</si>
  <si>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</si>
  <si>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</si>
  <si>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</si>
  <si>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</si>
  <si>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</si>
  <si>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</si>
  <si>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</si>
  <si>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</si>
  <si>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</si>
  <si>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</si>
  <si>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</si>
  <si>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</si>
  <si>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</si>
  <si>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</si>
  <si>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</si>
  <si>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</si>
  <si>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</si>
  <si>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</si>
  <si>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</si>
  <si>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</si>
  <si>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</si>
  <si>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</si>
  <si>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</si>
  <si>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</si>
  <si>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</si>
  <si>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</si>
  <si>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</si>
  <si>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</si>
  <si>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</si>
  <si>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</si>
  <si>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</si>
  <si>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</si>
  <si>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</si>
  <si>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</si>
  <si>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</si>
  <si>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</si>
  <si>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</si>
  <si>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</si>
  <si>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</si>
  <si>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</si>
  <si>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</si>
  <si>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</si>
  <si>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</si>
  <si>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</si>
  <si>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</si>
  <si>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</si>
  <si>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</si>
  <si>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</si>
  <si>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</si>
  <si>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</si>
  <si>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</si>
  <si>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</si>
  <si>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</si>
  <si>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</si>
  <si>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</si>
  <si>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</si>
  <si>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</si>
  <si>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</si>
  <si>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</si>
  <si>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</si>
  <si>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</si>
  <si>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</si>
  <si>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</si>
  <si>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</si>
  <si>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</si>
  <si>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</si>
  <si>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</si>
  <si>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</si>
  <si>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</si>
  <si>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</si>
  <si>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</si>
  <si>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</si>
  <si>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</si>
  <si>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</si>
  <si>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</si>
  <si>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</si>
  <si>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</si>
  <si>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</si>
  <si>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</si>
  <si>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</si>
  <si>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</si>
  <si>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</si>
  <si>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</si>
  <si>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</si>
  <si>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</si>
  <si>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</si>
  <si>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</si>
  <si>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</si>
  <si>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</si>
  <si>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</si>
  <si>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</si>
  <si>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</si>
  <si>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</si>
  <si>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</si>
  <si>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</si>
  <si>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</si>
  <si>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</si>
  <si>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</si>
  <si>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</si>
  <si>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</si>
  <si>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</si>
  <si>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</si>
  <si>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</si>
  <si>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</si>
  <si>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</si>
  <si>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</si>
  <si>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</si>
  <si>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</si>
  <si>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</si>
  <si>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</si>
  <si>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</si>
  <si>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</si>
  <si>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</si>
  <si>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</si>
  <si>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</si>
  <si>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</si>
  <si>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</si>
  <si>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</si>
  <si>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</si>
  <si>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</si>
  <si>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</si>
  <si>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</si>
  <si>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</si>
  <si>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</si>
  <si>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</si>
  <si>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</si>
  <si>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</si>
  <si>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</si>
  <si>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</si>
  <si>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</si>
  <si>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</si>
  <si>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</si>
  <si>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</si>
  <si>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</si>
  <si>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</si>
  <si>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</si>
  <si>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</si>
  <si>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</si>
  <si>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</si>
  <si>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</si>
  <si>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</si>
  <si>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</si>
  <si>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</si>
  <si>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</si>
  <si>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</si>
  <si>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</si>
  <si>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</si>
  <si>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</si>
  <si>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</si>
  <si>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</si>
  <si>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</si>
  <si>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</si>
  <si>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</si>
  <si>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</si>
  <si>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</si>
  <si>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</si>
  <si>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</si>
  <si>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</si>
  <si>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</si>
  <si>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</si>
  <si>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</si>
  <si>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</si>
  <si>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</si>
  <si>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</si>
  <si>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</si>
  <si>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</si>
  <si>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</si>
  <si>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</si>
  <si>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</si>
  <si>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</si>
  <si>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</si>
  <si>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</si>
  <si>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</si>
  <si>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</si>
  <si>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</si>
  <si>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</si>
  <si>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</si>
  <si>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</si>
  <si>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</si>
  <si>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</si>
  <si>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</si>
  <si>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</si>
  <si>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</si>
  <si>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</si>
  <si>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</si>
  <si>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</si>
  <si>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</si>
  <si>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</si>
  <si>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</si>
  <si>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</si>
  <si>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</si>
  <si>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</si>
  <si>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</si>
  <si>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</si>
  <si>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</si>
  <si>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</si>
  <si>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</si>
  <si>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</si>
  <si>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</si>
  <si>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</si>
  <si>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</si>
  <si>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</si>
  <si>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</si>
  <si>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</si>
  <si>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</si>
  <si>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</si>
  <si>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</si>
  <si>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</si>
  <si>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</si>
  <si>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</si>
  <si>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</si>
  <si>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</si>
  <si>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</si>
  <si>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</si>
  <si>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</si>
  <si>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</si>
  <si>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</si>
  <si>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</si>
  <si>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</si>
  <si>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</si>
  <si>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</si>
  <si>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</si>
  <si>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</si>
  <si>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</si>
  <si>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</si>
  <si>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</si>
  <si>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</si>
  <si>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</si>
  <si>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</si>
  <si>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</si>
  <si>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</si>
  <si>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</si>
  <si>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</si>
  <si>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</si>
  <si>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</si>
  <si>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</si>
  <si>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</si>
  <si>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</si>
  <si>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</si>
  <si>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</si>
  <si>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</si>
  <si>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</si>
  <si>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</si>
  <si>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</si>
  <si>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</si>
  <si>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</si>
  <si>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</si>
  <si>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</si>
  <si>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</si>
  <si>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</si>
  <si>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</si>
  <si>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</si>
  <si>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</si>
  <si>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</si>
  <si>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</si>
  <si>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</si>
  <si>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</si>
  <si>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</si>
  <si>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</si>
  <si>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</si>
  <si>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</si>
  <si>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</si>
  <si>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</si>
  <si>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</si>
  <si>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</si>
  <si>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</si>
  <si>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</si>
  <si>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</si>
  <si>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</si>
  <si>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</si>
  <si>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</si>
  <si>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</si>
  <si>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</si>
  <si>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</si>
  <si>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</si>
  <si>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</si>
  <si>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</si>
  <si>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</si>
  <si>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</si>
  <si>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</si>
  <si>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</si>
  <si>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</si>
  <si>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</si>
  <si>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</si>
  <si>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</si>
  <si>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</si>
  <si>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</si>
  <si>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</si>
  <si>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</si>
  <si>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</si>
  <si>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</si>
  <si>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</si>
  <si>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</si>
  <si>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</si>
  <si>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</si>
  <si>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</si>
  <si>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</si>
  <si>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</si>
  <si>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</si>
  <si>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</si>
  <si>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</si>
  <si>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</si>
  <si>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</si>
  <si>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</si>
  <si>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</si>
  <si>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</si>
  <si>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</si>
  <si>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</si>
  <si>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</si>
  <si>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</si>
  <si>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</si>
  <si>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</si>
  <si>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</si>
  <si>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</si>
  <si>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</si>
  <si>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</si>
  <si>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</si>
  <si>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</si>
  <si>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</si>
  <si>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</si>
  <si>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</si>
  <si>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</si>
  <si>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</si>
  <si>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</si>
  <si>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</si>
  <si>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</si>
  <si>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</si>
  <si>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</si>
  <si>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</si>
  <si>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</si>
  <si>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</si>
  <si>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</si>
  <si>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</si>
  <si>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</si>
  <si>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</si>
  <si>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</si>
  <si>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</si>
  <si>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</si>
  <si>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</si>
  <si>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</si>
  <si>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</si>
  <si>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</si>
  <si>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</si>
  <si>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</si>
  <si>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</si>
  <si>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</si>
  <si>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</si>
  <si>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</si>
  <si>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</si>
  <si>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</si>
  <si>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</si>
  <si>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</si>
  <si>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</si>
  <si>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</si>
  <si>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</si>
  <si>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</si>
  <si>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</si>
  <si>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</si>
  <si>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</si>
  <si>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</si>
  <si>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</si>
  <si>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</si>
  <si>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</si>
  <si>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</si>
  <si>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</si>
  <si>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</si>
  <si>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</si>
  <si>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</si>
  <si>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</si>
  <si>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</si>
  <si>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</si>
  <si>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</si>
  <si>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</si>
  <si>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</si>
  <si>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</si>
  <si>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</si>
  <si>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</si>
  <si>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</si>
  <si>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</si>
  <si>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</si>
  <si>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</si>
  <si>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</si>
  <si>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</si>
  <si>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</si>
  <si>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</si>
  <si>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</si>
  <si>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</si>
  <si>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</si>
  <si>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</si>
  <si>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</si>
  <si>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</si>
  <si>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</si>
  <si>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</si>
  <si>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</si>
  <si>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</si>
  <si>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</si>
  <si>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</si>
  <si>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</si>
  <si>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</si>
  <si>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</si>
  <si>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</si>
  <si>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</si>
  <si>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</si>
  <si>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</si>
  <si>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</si>
  <si>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</si>
  <si>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</si>
  <si>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</si>
  <si>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</si>
  <si>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</si>
  <si>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</si>
  <si>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</si>
  <si>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</si>
  <si>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</si>
  <si>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</si>
  <si>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</si>
  <si>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</si>
  <si>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</si>
  <si>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</si>
  <si>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</si>
  <si>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</si>
  <si>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</si>
  <si>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</si>
  <si>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</si>
  <si>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</si>
  <si>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</si>
  <si>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</si>
  <si>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</si>
  <si>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</si>
  <si>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</si>
  <si>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</si>
  <si>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</si>
  <si>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</si>
  <si>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</si>
  <si>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</si>
  <si>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</si>
  <si>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</si>
  <si>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</si>
  <si>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</si>
  <si>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</si>
  <si>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</si>
  <si>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</si>
  <si>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</si>
  <si>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</si>
  <si>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</si>
  <si>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</si>
  <si>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</si>
  <si>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</si>
  <si>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</si>
  <si>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</si>
  <si>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</si>
  <si>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</si>
  <si>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</si>
  <si>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</si>
  <si>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</si>
  <si>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</si>
  <si>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</si>
  <si>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</si>
  <si>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</si>
  <si>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</si>
  <si>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</si>
  <si>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</si>
  <si>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</si>
  <si>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</si>
  <si>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</si>
  <si>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</si>
  <si>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</si>
  <si>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</si>
  <si>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</si>
  <si>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</si>
  <si>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</si>
  <si>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</si>
  <si>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</si>
  <si>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</si>
  <si>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</si>
  <si>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</si>
  <si>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</si>
  <si>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</si>
  <si>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</si>
  <si>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</si>
  <si>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</si>
  <si>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</si>
  <si>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</si>
  <si>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</si>
  <si>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</si>
  <si>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</si>
  <si>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</si>
  <si>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</si>
  <si>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</si>
  <si>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</si>
  <si>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</si>
  <si>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</si>
  <si>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</si>
  <si>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</si>
  <si>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</si>
  <si>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</si>
  <si>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</si>
  <si>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</si>
  <si>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</si>
  <si>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</si>
  <si>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</si>
  <si>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</si>
  <si>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</si>
  <si>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</si>
  <si>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</si>
  <si>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</si>
  <si>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</si>
  <si>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</si>
  <si>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</si>
  <si>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</si>
  <si>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</si>
  <si>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</si>
  <si>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</si>
  <si>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</si>
  <si>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</si>
  <si>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</si>
  <si>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</si>
  <si>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</si>
  <si>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</si>
  <si>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</si>
  <si>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</si>
  <si>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</si>
  <si>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</si>
  <si>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</si>
  <si>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</si>
  <si>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</si>
  <si>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</si>
  <si>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</si>
  <si>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</si>
  <si>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</si>
  <si>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</si>
  <si>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</si>
  <si>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</si>
  <si>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</si>
  <si>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</si>
  <si>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</si>
  <si>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</si>
  <si>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</si>
  <si>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</si>
  <si>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</si>
  <si>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</si>
  <si>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</si>
  <si>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</si>
  <si>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</si>
  <si>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</si>
  <si>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</si>
  <si>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</si>
  <si>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</si>
  <si>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</si>
  <si>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</si>
  <si>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</si>
  <si>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</si>
  <si>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</si>
  <si>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</si>
  <si>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</si>
  <si>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</si>
  <si>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</si>
  <si>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</si>
  <si>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</si>
  <si>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</si>
  <si>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</si>
  <si>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</si>
  <si>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</si>
  <si>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</si>
  <si>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</si>
  <si>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</si>
  <si>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</si>
  <si>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</si>
  <si>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</si>
  <si>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</si>
  <si>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</si>
  <si>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</si>
  <si>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</si>
  <si>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</si>
  <si>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</si>
  <si>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</si>
  <si>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</si>
  <si>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</si>
  <si>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</si>
  <si>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</si>
  <si>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</si>
  <si>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</si>
  <si>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</si>
  <si>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</si>
  <si>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</si>
  <si>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</si>
  <si>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</si>
  <si>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</si>
  <si>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</si>
  <si>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</si>
  <si>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</si>
  <si>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</si>
  <si>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</si>
  <si>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</si>
  <si>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</si>
  <si>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</si>
  <si>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</si>
  <si>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</si>
  <si>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</si>
  <si>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</si>
  <si>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</si>
  <si>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</si>
  <si>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</si>
  <si>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</si>
  <si>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</si>
  <si>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</si>
  <si>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</si>
  <si>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</si>
  <si>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</si>
  <si>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</si>
  <si>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</si>
  <si>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</si>
  <si>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</si>
  <si>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</si>
  <si>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</si>
  <si>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</si>
  <si>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</si>
  <si>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</si>
  <si>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</si>
  <si>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</si>
  <si>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</si>
  <si>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</si>
  <si>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</si>
  <si>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</si>
  <si>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</si>
  <si>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</si>
  <si>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</si>
  <si>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</si>
  <si>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</si>
  <si>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</si>
  <si>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</si>
  <si>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</si>
  <si>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</si>
  <si>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</si>
  <si>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</si>
  <si>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</si>
  <si>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</si>
  <si>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</si>
  <si>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</si>
  <si>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</si>
  <si>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</si>
  <si>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</si>
  <si>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</si>
  <si>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</si>
  <si>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</si>
  <si>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</si>
  <si>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</si>
  <si>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</si>
  <si>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</si>
  <si>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</si>
  <si>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</si>
  <si>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</si>
  <si>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</si>
  <si>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</si>
  <si>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</si>
  <si>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</si>
  <si>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</si>
  <si>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</si>
  <si>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</si>
  <si>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</si>
  <si>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</si>
  <si>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</si>
  <si>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</si>
  <si>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</si>
  <si>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</si>
  <si>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</si>
  <si>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</si>
  <si>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</si>
  <si>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</si>
  <si>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</si>
  <si>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</si>
  <si>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</si>
  <si>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</si>
  <si>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</si>
  <si>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</si>
  <si>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</si>
  <si>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</si>
  <si>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</si>
  <si>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</si>
  <si>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</si>
  <si>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</si>
  <si>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</si>
  <si>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</si>
  <si>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</si>
  <si>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</si>
  <si>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</si>
  <si>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</si>
  <si>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</si>
  <si>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</si>
  <si>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</si>
  <si>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</si>
  <si>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</si>
  <si>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</si>
  <si>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</si>
  <si>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</si>
  <si>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</si>
  <si>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</si>
  <si>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</si>
  <si>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</si>
  <si>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</si>
  <si>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</si>
  <si>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</si>
  <si>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</si>
  <si>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</si>
  <si>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</si>
  <si>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</si>
  <si>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</si>
  <si>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</si>
  <si>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</si>
  <si>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</si>
  <si>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</si>
  <si>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</si>
  <si>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</si>
  <si>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</si>
  <si>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</si>
  <si>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</si>
  <si>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</si>
  <si>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</si>
  <si>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</si>
  <si>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</si>
  <si>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</si>
  <si>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</si>
  <si>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</si>
  <si>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</si>
  <si>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</si>
  <si>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</si>
  <si>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</si>
  <si>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</si>
  <si>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</si>
  <si>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</si>
  <si>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</si>
  <si>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</si>
  <si>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</si>
  <si>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</si>
  <si>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</si>
  <si>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</si>
  <si>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</si>
  <si>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</si>
  <si>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</si>
  <si>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</si>
  <si>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</si>
  <si>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</si>
  <si>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</si>
  <si>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</si>
  <si>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</si>
  <si>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</si>
  <si>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</si>
  <si>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</si>
  <si>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</si>
  <si>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</si>
  <si>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</si>
  <si>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</si>
  <si>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</si>
  <si>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</si>
  <si>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</si>
  <si>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</si>
  <si>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</si>
  <si>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</si>
  <si>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</si>
  <si>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</si>
  <si>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</si>
  <si>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</si>
  <si>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</si>
  <si>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</si>
  <si>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</si>
  <si>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</si>
  <si>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</si>
  <si>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</si>
  <si>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</si>
  <si>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</si>
  <si>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</si>
  <si>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</si>
  <si>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</si>
  <si>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</si>
  <si>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</si>
  <si>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</si>
  <si>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</si>
  <si>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</si>
  <si>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</si>
  <si>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</si>
  <si>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</si>
  <si>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</si>
  <si>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</si>
  <si>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</si>
  <si>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</si>
  <si>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</si>
  <si>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</si>
  <si>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</si>
  <si>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</si>
  <si>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</si>
  <si>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</si>
  <si>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</si>
  <si>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</si>
  <si>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</si>
  <si>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</si>
  <si>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</si>
  <si>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</si>
  <si>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</si>
  <si>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</si>
  <si>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</si>
  <si>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</si>
  <si>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</si>
  <si>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</si>
  <si>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</si>
  <si>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</si>
  <si>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</si>
  <si>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</si>
  <si>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</si>
  <si>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</si>
  <si>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</si>
  <si>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</si>
  <si>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</si>
  <si>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</si>
  <si>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</si>
  <si>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</si>
  <si>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</si>
  <si>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</si>
  <si>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</si>
  <si>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</si>
  <si>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</si>
  <si>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</si>
  <si>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</si>
  <si>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</si>
  <si>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</si>
  <si>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</si>
  <si>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</si>
  <si>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</si>
  <si>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</si>
  <si>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</si>
  <si>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</si>
  <si>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</si>
  <si>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</si>
  <si>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</si>
  <si>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</si>
  <si>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</si>
  <si>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</si>
  <si>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</si>
  <si>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</si>
  <si>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</si>
  <si>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</si>
  <si>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</si>
  <si>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</si>
  <si>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</si>
  <si>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</si>
  <si>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</si>
  <si>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</si>
  <si>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</si>
  <si>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</si>
  <si>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</si>
  <si>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</si>
  <si>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</si>
  <si>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</si>
  <si>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</si>
  <si>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</si>
  <si>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</si>
  <si>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</si>
  <si>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</si>
  <si>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</si>
  <si>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</si>
  <si>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</si>
  <si>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</si>
  <si>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</si>
  <si>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</si>
  <si>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</si>
  <si>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</si>
  <si>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</si>
  <si>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</si>
  <si>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</si>
  <si>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</si>
  <si>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</si>
  <si>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</si>
  <si>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</si>
  <si>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</si>
  <si>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</si>
  <si>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</si>
  <si>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</si>
  <si>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</si>
  <si>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</si>
  <si>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</si>
  <si>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</si>
  <si>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</si>
  <si>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</si>
  <si>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</si>
  <si>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</si>
  <si>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</si>
  <si>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</si>
  <si>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</si>
  <si>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</si>
  <si>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</si>
  <si>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</si>
  <si>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</si>
  <si>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</si>
  <si>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</si>
  <si>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</si>
  <si>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</si>
  <si>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</si>
  <si>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</si>
  <si>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</si>
  <si>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</si>
  <si>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</si>
  <si>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</si>
  <si>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</si>
  <si>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</si>
  <si>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</si>
  <si>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</si>
  <si>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</si>
  <si>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</si>
  <si>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</si>
  <si>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</si>
  <si>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</si>
  <si>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</si>
  <si>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</si>
  <si>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</si>
  <si>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</si>
  <si>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</si>
  <si>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</si>
  <si>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</si>
  <si>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</si>
  <si>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</si>
  <si>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</si>
  <si>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</si>
  <si>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</si>
  <si>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</si>
  <si>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</si>
  <si>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</si>
  <si>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</si>
  <si>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</si>
  <si>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</si>
  <si>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</si>
  <si>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</si>
  <si>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</si>
  <si>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</si>
  <si>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</si>
  <si>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</si>
  <si>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</si>
  <si>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</si>
  <si>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</si>
  <si>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</si>
  <si>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</si>
  <si>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</si>
  <si>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</si>
  <si>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</si>
  <si>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</si>
  <si>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</si>
  <si>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</si>
  <si>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</si>
  <si>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</si>
  <si>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</si>
  <si>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</si>
  <si>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</si>
  <si>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</si>
  <si>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</si>
  <si>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</si>
  <si>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</si>
  <si>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</si>
  <si>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</si>
  <si>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</si>
  <si>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</si>
  <si>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</si>
  <si>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</si>
  <si>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</si>
  <si>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</si>
  <si>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</si>
  <si>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</si>
  <si>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</si>
  <si>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</si>
  <si>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</si>
  <si>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</si>
  <si>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</si>
  <si>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</si>
  <si>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</si>
  <si>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</si>
  <si>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</si>
  <si>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</si>
  <si>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</si>
  <si>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</si>
  <si>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</si>
  <si>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</si>
  <si>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</si>
  <si>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</si>
  <si>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</si>
  <si>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</si>
  <si>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</si>
  <si>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</si>
  <si>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</si>
  <si>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</si>
  <si>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</si>
  <si>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</si>
  <si>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</si>
  <si>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</si>
  <si>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</si>
  <si>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</si>
  <si>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</si>
  <si>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</si>
  <si>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</si>
  <si>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</si>
  <si>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</si>
  <si>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</si>
  <si>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</si>
  <si>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</si>
  <si>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</si>
  <si>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</si>
  <si>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</si>
  <si>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</si>
  <si>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</si>
  <si>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</si>
  <si>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</si>
  <si>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</si>
  <si>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</si>
  <si>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</si>
  <si>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</si>
  <si>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</si>
  <si>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</si>
  <si>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</si>
  <si>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</si>
  <si>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</si>
  <si>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</si>
  <si>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</si>
  <si>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</si>
  <si>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</si>
  <si>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</si>
  <si>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</si>
  <si>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</si>
  <si>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</si>
  <si>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</si>
  <si>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</si>
  <si>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</si>
  <si>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</si>
  <si>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</si>
  <si>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</si>
  <si>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</si>
  <si>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</si>
  <si>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</si>
  <si>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</si>
  <si>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</si>
  <si>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</si>
  <si>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</si>
  <si>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</si>
  <si>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</si>
  <si>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</si>
  <si>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</si>
  <si>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</si>
  <si>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</si>
  <si>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</si>
  <si>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</si>
  <si>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</si>
  <si>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</si>
  <si>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</si>
  <si>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</si>
  <si>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</si>
  <si>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</si>
  <si>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</si>
  <si>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</si>
  <si>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</si>
  <si>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</si>
  <si>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</si>
  <si>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</si>
  <si>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</si>
  <si>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</si>
  <si>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</si>
  <si>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</si>
  <si>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</si>
  <si>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</si>
  <si>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</si>
  <si>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</si>
  <si>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</si>
  <si>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</si>
  <si>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</si>
  <si>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</si>
  <si>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</si>
  <si>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</si>
  <si>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</si>
  <si>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</si>
  <si>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</si>
  <si>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</si>
  <si>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</si>
  <si>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</si>
  <si>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</si>
  <si>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</si>
  <si>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</si>
  <si>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</si>
  <si>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</si>
  <si>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</si>
  <si>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</si>
  <si>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</si>
  <si>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</si>
  <si>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</si>
  <si>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</si>
  <si>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</si>
  <si>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</si>
  <si>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</si>
  <si>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</si>
  <si>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</si>
  <si>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</si>
  <si>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</si>
  <si>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</si>
  <si>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</si>
  <si>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</si>
  <si>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</si>
  <si>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</si>
  <si>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</si>
  <si>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</si>
  <si>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</si>
  <si>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</si>
  <si>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</si>
  <si>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</si>
  <si>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</si>
  <si>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</si>
  <si>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</si>
  <si>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</si>
  <si>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</si>
  <si>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</si>
  <si>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</si>
  <si>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</si>
  <si>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</si>
  <si>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</si>
  <si>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</si>
  <si>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</si>
  <si>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</si>
  <si>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</si>
  <si>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</si>
  <si>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</si>
  <si>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</si>
  <si>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</si>
  <si>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</si>
  <si>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</si>
  <si>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</si>
  <si>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</si>
  <si>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</si>
  <si>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</si>
  <si>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</si>
  <si>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</si>
  <si>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</si>
  <si>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</si>
  <si>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</si>
  <si>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</si>
  <si>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</si>
  <si>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</si>
  <si>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</si>
  <si>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</si>
  <si>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</si>
  <si>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</si>
  <si>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</si>
  <si>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</si>
  <si>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</si>
  <si>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</si>
  <si>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</si>
  <si>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</si>
  <si>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</si>
  <si>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</si>
  <si>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</si>
  <si>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</si>
  <si>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</si>
  <si>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</si>
  <si>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</si>
  <si>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</si>
  <si>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</si>
  <si>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</si>
  <si>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</si>
  <si>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</si>
  <si>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</si>
  <si>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</si>
  <si>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</si>
  <si>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</si>
  <si>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</si>
  <si>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</si>
  <si>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</si>
  <si>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</si>
  <si>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</si>
  <si>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</si>
  <si>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</si>
  <si>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</si>
  <si>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</si>
  <si>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</si>
  <si>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</si>
  <si>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</si>
  <si>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</si>
  <si>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</si>
  <si>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</si>
  <si>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</si>
  <si>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</si>
  <si>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</si>
  <si>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</si>
  <si>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</si>
  <si>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</si>
  <si>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</si>
  <si>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</si>
  <si>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</si>
  <si>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</si>
  <si>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</si>
  <si>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</si>
  <si>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</si>
  <si>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</si>
  <si>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</si>
  <si>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</si>
  <si>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</si>
  <si>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</si>
  <si>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</si>
  <si>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</si>
  <si>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</si>
  <si>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</si>
  <si>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</si>
  <si>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</si>
  <si>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</si>
  <si>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</si>
  <si>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</si>
  <si>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</si>
  <si>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</si>
  <si>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</si>
  <si>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</si>
  <si>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</si>
  <si>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</si>
  <si>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</si>
  <si>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</si>
  <si>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</si>
  <si>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</si>
  <si>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</si>
  <si>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</si>
  <si>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</si>
  <si>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</si>
  <si>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</si>
  <si>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</si>
  <si>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</si>
  <si>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</si>
  <si>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</si>
  <si>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</si>
  <si>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</si>
  <si>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</si>
  <si>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</si>
  <si>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</si>
  <si>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</si>
  <si>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</si>
  <si>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</si>
  <si>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</si>
  <si>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</si>
  <si>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</si>
  <si>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</si>
  <si>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</si>
  <si>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</si>
  <si>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</si>
  <si>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</si>
  <si>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</si>
  <si>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</si>
  <si>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</si>
  <si>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</si>
  <si>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</si>
  <si>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</si>
  <si>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</si>
  <si>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</si>
  <si>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</si>
  <si>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</si>
  <si>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</si>
  <si>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</si>
  <si>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</si>
  <si>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</si>
  <si>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</si>
  <si>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</si>
  <si>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</si>
  <si>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</si>
  <si>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</si>
  <si>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</si>
  <si>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</si>
  <si>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</si>
  <si>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</si>
  <si>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</si>
  <si>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</si>
  <si>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</si>
  <si>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</si>
  <si>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</si>
  <si>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</si>
  <si>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</si>
  <si>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</si>
  <si>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</si>
  <si>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</si>
  <si>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</si>
  <si>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</si>
  <si>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</si>
  <si>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</si>
  <si>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</si>
  <si>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</si>
  <si>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</si>
  <si>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</si>
  <si>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</si>
  <si>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</si>
  <si>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</si>
  <si>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</si>
  <si>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</si>
  <si>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</si>
  <si>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</si>
  <si>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</si>
  <si>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</si>
  <si>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</si>
  <si>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</si>
  <si>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</si>
  <si>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</si>
  <si>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</si>
  <si>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</si>
  <si>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</si>
  <si>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</si>
  <si>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</si>
  <si>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</si>
  <si>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</si>
  <si>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</si>
  <si>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</si>
  <si>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</si>
  <si>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</si>
  <si>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</si>
  <si>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</si>
  <si>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</si>
  <si>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</si>
  <si>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</si>
  <si>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</si>
  <si>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</si>
  <si>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</si>
  <si>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</si>
  <si>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</si>
  <si>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</si>
  <si>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</si>
  <si>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</si>
  <si>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</si>
  <si>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</si>
  <si>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</si>
  <si>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</si>
  <si>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</si>
  <si>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</si>
  <si>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</si>
  <si>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</si>
  <si>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</si>
  <si>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</si>
  <si>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</si>
  <si>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</si>
  <si>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</si>
  <si>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</si>
  <si>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</si>
  <si>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</si>
  <si>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</si>
  <si>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</si>
  <si>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</si>
  <si>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</si>
  <si>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</si>
  <si>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</si>
  <si>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</si>
  <si>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</si>
  <si>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</si>
  <si>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</si>
  <si>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</si>
  <si>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</si>
  <si>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</si>
  <si>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</si>
  <si>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</si>
  <si>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</si>
  <si>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</si>
  <si>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</si>
  <si>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</si>
  <si>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</si>
  <si>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</si>
  <si>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</si>
  <si>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</si>
  <si>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</si>
  <si>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</si>
  <si>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</si>
  <si>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</si>
  <si>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</si>
  <si>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</si>
  <si>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</si>
  <si>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</si>
  <si>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</si>
  <si>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</si>
  <si>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</si>
  <si>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</si>
  <si>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</si>
  <si>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</si>
  <si>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</si>
  <si>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</si>
  <si>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</si>
  <si>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</si>
  <si>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</si>
  <si>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</si>
  <si>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</si>
  <si>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</si>
  <si>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</si>
  <si>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</si>
  <si>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</si>
  <si>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</si>
  <si>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</si>
  <si>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</si>
  <si>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</si>
  <si>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</si>
  <si>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</si>
  <si>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</si>
  <si>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</si>
  <si>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</si>
  <si>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</si>
  <si>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</si>
  <si>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</si>
  <si>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</si>
  <si>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</si>
  <si>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</si>
  <si>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</si>
  <si>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</si>
  <si>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</si>
  <si>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</si>
  <si>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</si>
  <si>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</si>
  <si>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</si>
  <si>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</si>
  <si>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</si>
  <si>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</si>
  <si>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</si>
  <si>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</si>
  <si>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</si>
  <si>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</si>
  <si>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</si>
  <si>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</si>
  <si>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</si>
  <si>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</si>
  <si>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</si>
  <si>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</si>
  <si>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</si>
  <si>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</si>
  <si>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</si>
  <si>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</si>
  <si>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</si>
  <si>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</si>
  <si>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</si>
  <si>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</si>
  <si>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</si>
  <si>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</si>
  <si>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</si>
  <si>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</si>
  <si>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</si>
  <si>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</si>
  <si>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</si>
  <si>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</si>
  <si>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</si>
  <si>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</si>
  <si>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</si>
  <si>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</si>
  <si>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</si>
  <si>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</si>
  <si>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</si>
  <si>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</si>
  <si>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</si>
  <si>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</si>
  <si>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</si>
  <si>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</si>
  <si>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</si>
  <si>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</si>
  <si>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</si>
  <si>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</si>
  <si>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</si>
  <si>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</si>
  <si>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</si>
  <si>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</si>
  <si>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</si>
  <si>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</si>
  <si>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</si>
  <si>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</si>
  <si>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</si>
  <si>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</si>
  <si>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</si>
  <si>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</si>
  <si>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</si>
  <si>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</si>
  <si>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</si>
  <si>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</si>
  <si>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</si>
  <si>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</si>
  <si>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</si>
  <si>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</si>
  <si>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</si>
  <si>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</si>
  <si>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</si>
  <si>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</si>
  <si>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</si>
  <si>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</si>
  <si>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</si>
  <si>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</si>
  <si>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</si>
  <si>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</si>
  <si>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</si>
  <si>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</si>
  <si>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</si>
  <si>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</si>
  <si>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</si>
  <si>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</si>
  <si>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</si>
  <si>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</si>
  <si>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</si>
  <si>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</si>
  <si>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</si>
  <si>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</si>
  <si>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</si>
  <si>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</si>
  <si>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</si>
  <si>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</si>
  <si>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</si>
  <si>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</si>
  <si>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</si>
  <si>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</si>
  <si>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</si>
  <si>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</si>
  <si>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</si>
  <si>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</si>
  <si>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</si>
  <si>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</si>
  <si>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</si>
  <si>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</si>
  <si>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</si>
  <si>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</si>
  <si>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</si>
  <si>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</si>
  <si>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</si>
  <si>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</si>
  <si>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</si>
  <si>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</si>
  <si>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</si>
  <si>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</si>
  <si>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</si>
  <si>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</si>
  <si>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</si>
  <si>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</si>
  <si>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</si>
  <si>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</si>
  <si>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</si>
  <si>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</si>
  <si>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</si>
  <si>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</si>
  <si>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</si>
  <si>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</si>
  <si>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</si>
  <si>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</si>
  <si>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</si>
  <si>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</si>
  <si>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</si>
  <si>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</si>
  <si>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</si>
  <si>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</si>
  <si>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</si>
  <si>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</si>
  <si>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</si>
  <si>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</si>
  <si>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</si>
  <si>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</si>
  <si>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</si>
  <si>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</si>
  <si>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</si>
  <si>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</si>
  <si>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</si>
  <si>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</si>
  <si>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</si>
  <si>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</si>
  <si>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</si>
  <si>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</si>
  <si>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</si>
  <si>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</si>
  <si>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</si>
  <si>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</si>
  <si>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</si>
  <si>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</si>
  <si>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</si>
  <si>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</si>
  <si>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</si>
  <si>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</si>
  <si>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</si>
  <si>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</si>
  <si>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</si>
  <si>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</si>
  <si>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</si>
  <si>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</si>
  <si>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</si>
  <si>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</si>
  <si>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</si>
  <si>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</si>
  <si>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</si>
  <si>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</si>
  <si>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</si>
  <si>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</si>
  <si>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</si>
  <si>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</si>
  <si>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</si>
  <si>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</si>
  <si>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</si>
  <si>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</si>
  <si>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</si>
  <si>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</si>
  <si>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</si>
  <si>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</si>
  <si>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</si>
  <si>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</si>
  <si>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</si>
  <si>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</si>
  <si>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</si>
  <si>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</si>
  <si>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</si>
  <si>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</si>
  <si>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</si>
  <si>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</si>
  <si>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</si>
  <si>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</si>
  <si>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</si>
  <si>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</si>
  <si>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</si>
  <si>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</si>
  <si>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</si>
  <si>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</si>
  <si>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</si>
  <si>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</si>
  <si>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</si>
  <si>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</si>
  <si>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</si>
  <si>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</si>
  <si>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</si>
  <si>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</si>
  <si>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</si>
  <si>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</si>
  <si>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</si>
  <si>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</si>
  <si>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</si>
  <si>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</si>
  <si>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</si>
  <si>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</si>
  <si>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</si>
  <si>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</si>
  <si>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</si>
  <si>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</si>
  <si>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</si>
  <si>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</si>
  <si>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</si>
  <si>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</si>
  <si>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</si>
  <si>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</si>
  <si>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</si>
  <si>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</si>
  <si>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</si>
  <si>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</si>
  <si>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</si>
  <si>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</si>
  <si>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</si>
  <si>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</si>
  <si>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</si>
  <si>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</si>
  <si>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</si>
  <si>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</si>
  <si>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</si>
  <si>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</si>
  <si>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</si>
  <si>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</si>
  <si>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</si>
  <si>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</si>
  <si>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</si>
  <si>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</si>
  <si>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</si>
  <si>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</si>
  <si>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</si>
  <si>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</si>
  <si>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</si>
  <si>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</si>
  <si>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</si>
  <si>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</si>
  <si>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</si>
  <si>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</si>
  <si>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</si>
  <si>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</si>
  <si>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</si>
  <si>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</si>
  <si>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</si>
  <si>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</si>
  <si>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</si>
  <si>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</si>
  <si>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</si>
  <si>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</si>
  <si>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</si>
  <si>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</si>
  <si>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</si>
  <si>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</si>
  <si>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</si>
  <si>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</si>
  <si>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</si>
  <si>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</si>
  <si>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</si>
  <si>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</si>
  <si>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</si>
  <si>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</si>
  <si>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</si>
  <si>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</si>
  <si>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</si>
  <si>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</si>
  <si>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</si>
  <si>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</si>
  <si>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</si>
  <si>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</si>
  <si>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</si>
  <si>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</si>
  <si>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</si>
  <si>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</si>
  <si>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</si>
  <si>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</si>
  <si>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</si>
  <si>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</si>
  <si>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</si>
  <si>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</si>
  <si>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</si>
  <si>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</si>
  <si>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</si>
  <si>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</si>
  <si>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</si>
  <si>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</si>
  <si>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</si>
  <si>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</si>
  <si>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</si>
  <si>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</si>
  <si>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</si>
  <si>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</si>
  <si>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</si>
  <si>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</si>
  <si>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</si>
  <si>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</si>
  <si>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</si>
  <si>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</si>
  <si>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</si>
  <si>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</si>
  <si>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</si>
  <si>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</si>
  <si>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</si>
  <si>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</si>
  <si>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</si>
  <si>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</si>
  <si>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</si>
  <si>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</si>
  <si>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</si>
  <si>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</si>
  <si>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</si>
  <si>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</si>
  <si>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</si>
  <si>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</si>
  <si>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</si>
  <si>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</si>
  <si>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</si>
  <si>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</si>
  <si>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</si>
  <si>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</si>
  <si>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</si>
  <si>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</si>
  <si>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</si>
  <si>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</si>
  <si>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</si>
  <si>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</si>
  <si>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</si>
  <si>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</si>
  <si>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</si>
  <si>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</si>
  <si>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</si>
  <si>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</si>
  <si>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</si>
  <si>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</si>
  <si>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</si>
  <si>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</si>
  <si>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</si>
  <si>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</si>
  <si>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</si>
  <si>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</si>
  <si>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</si>
  <si>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</si>
  <si>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</si>
  <si>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</si>
  <si>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</si>
  <si>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</si>
  <si>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</si>
  <si>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</si>
  <si>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</si>
  <si>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</si>
  <si>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</si>
  <si>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</si>
  <si>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</si>
  <si>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</si>
  <si>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</si>
  <si>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</si>
  <si>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</si>
  <si>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</si>
  <si>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</si>
  <si>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</si>
  <si>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</si>
  <si>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</si>
  <si>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</si>
  <si>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</si>
  <si>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</si>
  <si>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</si>
  <si>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</si>
  <si>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</si>
  <si>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</si>
  <si>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</si>
  <si>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</si>
  <si>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</si>
  <si>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</si>
  <si>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</si>
  <si>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</si>
  <si>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</si>
  <si>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</si>
  <si>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</si>
  <si>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</si>
  <si>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</si>
  <si>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</si>
  <si>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</si>
  <si>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</si>
  <si>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</si>
  <si>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</si>
  <si>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</si>
  <si>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</si>
  <si>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</si>
  <si>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</si>
  <si>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</si>
  <si>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</si>
  <si>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</si>
  <si>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</si>
  <si>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</si>
  <si>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</si>
  <si>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</si>
  <si>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</si>
  <si>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</si>
  <si>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</si>
  <si>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</si>
  <si>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</si>
  <si>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</si>
  <si>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</si>
  <si>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</si>
  <si>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</si>
  <si>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</si>
  <si>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</si>
  <si>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</si>
  <si>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</si>
  <si>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</si>
  <si>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</si>
  <si>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</si>
  <si>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</si>
  <si>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</si>
  <si>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</si>
  <si>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</si>
  <si>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</si>
  <si>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</si>
  <si>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</si>
  <si>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</si>
  <si>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</si>
  <si>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</si>
  <si>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</si>
  <si>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</si>
  <si>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</si>
  <si>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</si>
  <si>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</si>
  <si>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</si>
  <si>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</si>
  <si>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</si>
  <si>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</si>
  <si>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</si>
  <si>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</si>
  <si>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</si>
  <si>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</si>
  <si>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</si>
  <si>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</si>
  <si>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</si>
  <si>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</si>
  <si>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</si>
  <si>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</si>
  <si>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</si>
  <si>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</si>
  <si>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</si>
  <si>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</si>
  <si>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</si>
  <si>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</si>
  <si>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</si>
  <si>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</si>
  <si>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</si>
  <si>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</si>
  <si>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</si>
  <si>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</si>
  <si>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</si>
  <si>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</si>
  <si>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</si>
  <si>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</si>
  <si>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</si>
  <si>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</si>
  <si>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</si>
  <si>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</si>
  <si>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</si>
  <si>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</si>
  <si>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</si>
  <si>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</si>
  <si>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</si>
  <si>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</si>
  <si>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</si>
  <si>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</si>
  <si>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</si>
  <si>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</si>
  <si>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</si>
  <si>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</si>
  <si>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</si>
  <si>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</si>
  <si>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</si>
  <si>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</si>
  <si>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</si>
  <si>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</si>
  <si>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</si>
  <si>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</si>
  <si>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</si>
  <si>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</si>
  <si>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</si>
  <si>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</si>
  <si>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</si>
  <si>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</si>
  <si>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</si>
  <si>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</si>
  <si>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</si>
  <si>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</si>
  <si>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</si>
  <si>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</si>
  <si>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</si>
  <si>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</si>
  <si>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</si>
  <si>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</si>
  <si>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</si>
  <si>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</si>
  <si>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</si>
  <si>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</si>
  <si>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</si>
  <si>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</si>
  <si>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</si>
  <si>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</si>
  <si>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</si>
  <si>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</si>
  <si>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</si>
  <si>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</si>
  <si>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</si>
  <si>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</si>
  <si>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</si>
  <si>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</si>
  <si>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</si>
  <si>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</si>
  <si>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</si>
  <si>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</si>
  <si>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</si>
  <si>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</si>
  <si>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</si>
  <si>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</si>
  <si>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</si>
  <si>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</si>
  <si>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</si>
  <si>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</si>
  <si>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</si>
  <si>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</si>
  <si>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</si>
  <si>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</si>
  <si>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</si>
  <si>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</si>
  <si>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</si>
  <si>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</si>
  <si>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</si>
  <si>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</si>
  <si>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</si>
  <si>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</si>
  <si>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</si>
  <si>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</si>
  <si>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</si>
  <si>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</si>
  <si>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</si>
  <si>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</si>
  <si>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</si>
  <si>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</si>
  <si>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</si>
  <si>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</si>
  <si>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</si>
  <si>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</si>
  <si>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</si>
  <si>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</si>
  <si>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</si>
  <si>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</si>
  <si>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</si>
  <si>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</si>
  <si>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</si>
  <si>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</si>
  <si>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</si>
  <si>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</si>
  <si>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</si>
  <si>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</si>
  <si>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</si>
  <si>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</si>
  <si>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</si>
  <si>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</si>
  <si>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</si>
  <si>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</si>
  <si>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</si>
  <si>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</si>
  <si>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</si>
  <si>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</si>
  <si>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</si>
  <si>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</si>
  <si>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</si>
  <si>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</si>
  <si>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</si>
  <si>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</si>
  <si>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</si>
  <si>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</si>
  <si>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</si>
  <si>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</si>
  <si>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</si>
  <si>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</si>
  <si>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</si>
  <si>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</si>
  <si>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</si>
  <si>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</si>
  <si>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</si>
  <si>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</si>
  <si>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</si>
  <si>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</si>
  <si>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</si>
  <si>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</si>
  <si>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</si>
  <si>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</si>
  <si>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</si>
  <si>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</si>
  <si>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</si>
  <si>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</si>
  <si>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</si>
  <si>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</si>
  <si>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</si>
  <si>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</si>
  <si>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</si>
  <si>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</si>
  <si>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</si>
  <si>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</si>
  <si>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</si>
  <si>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</si>
  <si>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</si>
  <si>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</si>
  <si>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</si>
  <si>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</si>
  <si>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</si>
  <si>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</si>
  <si>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</si>
  <si>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</si>
  <si>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</si>
  <si>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</si>
  <si>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</si>
  <si>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</si>
  <si>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</si>
  <si>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</si>
  <si>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</si>
  <si>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</si>
  <si>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</si>
  <si>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</si>
  <si>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</si>
  <si>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</si>
  <si>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</si>
  <si>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</si>
  <si>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</si>
  <si>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</si>
  <si>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</si>
  <si>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</si>
  <si>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</si>
  <si>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</si>
  <si>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</si>
  <si>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</si>
  <si>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</si>
  <si>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</si>
  <si>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</si>
  <si>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</si>
  <si>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</si>
  <si>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</si>
  <si>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</si>
  <si>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</si>
  <si>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</si>
  <si>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</si>
  <si>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</si>
  <si>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</si>
  <si>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</si>
  <si>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</si>
  <si>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</si>
  <si>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</si>
  <si>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</si>
  <si>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</si>
  <si>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</si>
  <si>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</si>
  <si>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</si>
  <si>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</si>
  <si>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</si>
  <si>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</si>
  <si>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</si>
  <si>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</si>
  <si>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</si>
  <si>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</si>
  <si>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</si>
  <si>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</si>
  <si>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</si>
  <si>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</si>
  <si>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</si>
  <si>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</si>
  <si>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</si>
  <si>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</si>
  <si>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</si>
  <si>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</si>
  <si>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</si>
  <si>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</si>
  <si>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</si>
  <si>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</si>
  <si>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</si>
  <si>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</si>
  <si>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</si>
  <si>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</si>
  <si>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</si>
  <si>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</si>
  <si>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</si>
  <si>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</si>
  <si>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</si>
  <si>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</si>
  <si>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</si>
  <si>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</si>
  <si>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</si>
  <si>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</si>
  <si>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</si>
  <si>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</si>
  <si>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</si>
  <si>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</si>
  <si>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</si>
  <si>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</si>
  <si>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</si>
  <si>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</si>
  <si>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</si>
  <si>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</si>
  <si>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</si>
  <si>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</si>
  <si>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</si>
  <si>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</si>
  <si>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</si>
  <si>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</si>
  <si>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</si>
  <si>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</si>
  <si>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</si>
  <si>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</si>
  <si>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</si>
  <si>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</si>
  <si>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</si>
  <si>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</si>
  <si>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</si>
  <si>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</si>
  <si>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</si>
  <si>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</si>
  <si>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</si>
  <si>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</si>
  <si>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</si>
  <si>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</si>
  <si>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</si>
  <si>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</si>
  <si>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</si>
  <si>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</si>
  <si>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</si>
  <si>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</si>
  <si>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</si>
  <si>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</si>
  <si>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</si>
  <si>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</si>
  <si>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</si>
  <si>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</si>
  <si>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</si>
  <si>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</si>
  <si>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</si>
  <si>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</si>
  <si>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</si>
  <si>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</si>
  <si>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</si>
  <si>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</si>
  <si>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</si>
  <si>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</si>
  <si>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</si>
  <si>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</si>
  <si>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</si>
  <si>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</si>
  <si>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</si>
  <si>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</si>
  <si>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</si>
  <si>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</si>
  <si>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</si>
  <si>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</si>
  <si>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</si>
  <si>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</si>
  <si>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</si>
  <si>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</si>
  <si>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</si>
  <si>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</si>
  <si>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</si>
  <si>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</si>
  <si>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</si>
  <si>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</si>
  <si>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</si>
  <si>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</si>
  <si>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</si>
  <si>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</si>
  <si>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</si>
  <si>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</si>
  <si>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</si>
  <si>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</si>
  <si>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</si>
  <si>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</si>
  <si>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</si>
  <si>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</si>
  <si>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</si>
  <si>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</si>
  <si>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</si>
  <si>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</si>
  <si>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</si>
  <si>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</si>
  <si>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</si>
  <si>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</si>
  <si>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</si>
  <si>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</si>
  <si>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</si>
  <si>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</si>
  <si>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</si>
  <si>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</si>
  <si>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</si>
  <si>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</si>
  <si>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</si>
  <si>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</si>
  <si>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</si>
  <si>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</si>
  <si>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</si>
  <si>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</si>
  <si>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</si>
  <si>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</si>
  <si>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</si>
  <si>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</si>
  <si>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</si>
  <si>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</si>
  <si>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</si>
  <si>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</si>
  <si>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</si>
  <si>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</si>
  <si>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</si>
  <si>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</si>
  <si>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</si>
  <si>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</si>
  <si>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</si>
  <si>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</si>
  <si>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</si>
  <si>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</si>
  <si>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</si>
  <si>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</si>
  <si>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</si>
  <si>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</si>
  <si>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</si>
  <si>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</si>
  <si>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</si>
  <si>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</si>
  <si>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</si>
  <si>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</si>
  <si>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</si>
  <si>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</si>
  <si>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</si>
  <si>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</si>
  <si>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</si>
  <si>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</si>
  <si>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</si>
  <si>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</si>
  <si>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</si>
  <si>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</si>
  <si>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</si>
  <si>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</si>
  <si>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</si>
  <si>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</si>
  <si>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</si>
  <si>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</si>
  <si>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</si>
  <si>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</si>
  <si>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</si>
  <si>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</si>
  <si>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</si>
  <si>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</si>
  <si>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</si>
  <si>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</si>
  <si>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</si>
  <si>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</si>
  <si>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</si>
  <si>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</si>
  <si>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</si>
  <si>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</si>
  <si>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</si>
  <si>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</si>
  <si>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</si>
  <si>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</si>
  <si>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</si>
  <si>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</si>
  <si>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</si>
  <si>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</si>
  <si>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</si>
  <si>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</si>
  <si>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</si>
  <si>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</si>
  <si>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</si>
  <si>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</si>
  <si>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</si>
  <si>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</si>
  <si>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</si>
  <si>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</si>
  <si>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</si>
  <si>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</si>
  <si>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</si>
  <si>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</si>
  <si>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</si>
  <si>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</si>
  <si>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</si>
  <si>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</si>
  <si>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</si>
  <si>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</si>
  <si>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</si>
  <si>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</si>
  <si>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</si>
  <si>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</si>
  <si>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</si>
  <si>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</si>
  <si>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</si>
  <si>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</si>
  <si>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</si>
  <si>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</si>
  <si>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</si>
  <si>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</si>
  <si>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</si>
  <si>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</si>
  <si>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</si>
  <si>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</si>
  <si>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</si>
  <si>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</si>
  <si>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</si>
  <si>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</si>
  <si>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</si>
  <si>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</si>
  <si>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</si>
  <si>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</si>
  <si>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</si>
  <si>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</si>
  <si>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</si>
  <si>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</si>
  <si>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</si>
  <si>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</si>
  <si>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</si>
  <si>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</si>
  <si>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</si>
  <si>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</si>
  <si>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</si>
  <si>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</si>
  <si>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</si>
  <si>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</si>
  <si>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</si>
  <si>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</si>
  <si>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</si>
  <si>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</si>
  <si>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</si>
  <si>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</si>
  <si>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</si>
  <si>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</si>
  <si>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</si>
  <si>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</si>
  <si>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</si>
  <si>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</si>
  <si>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</si>
  <si>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</si>
  <si>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</si>
  <si>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</si>
  <si>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</si>
  <si>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</si>
  <si>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</si>
  <si>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</si>
  <si>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</si>
  <si>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</si>
  <si>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</si>
  <si>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</si>
  <si>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</si>
  <si>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</si>
  <si>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</si>
  <si>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</si>
  <si>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</si>
  <si>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</si>
  <si>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</si>
  <si>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</si>
  <si>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</si>
  <si>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</si>
  <si>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</si>
  <si>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</si>
  <si>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</si>
  <si>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</si>
  <si>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</si>
  <si>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</si>
  <si>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</si>
  <si>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</si>
  <si>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</si>
  <si>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</si>
  <si>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</si>
  <si>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</si>
  <si>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</si>
  <si>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</si>
  <si>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</si>
  <si>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</si>
  <si>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</si>
  <si>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</si>
  <si>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</si>
  <si>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</si>
  <si>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</si>
  <si>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</si>
  <si>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</si>
  <si>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</si>
  <si>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</si>
  <si>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</si>
  <si>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</si>
  <si>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</si>
  <si>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</si>
  <si>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</si>
  <si>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</si>
  <si>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</si>
  <si>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</si>
  <si>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</si>
  <si>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</si>
  <si>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</si>
  <si>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</si>
  <si>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</si>
  <si>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</si>
  <si>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</si>
  <si>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</si>
  <si>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</si>
  <si>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</si>
  <si>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</si>
  <si>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</si>
  <si>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</si>
  <si>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</si>
  <si>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</si>
  <si>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</si>
  <si>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</si>
  <si>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</si>
  <si>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</si>
  <si>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</si>
  <si>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</si>
  <si>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</si>
  <si>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</si>
  <si>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</si>
  <si>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</si>
  <si>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</si>
  <si>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</si>
  <si>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</si>
  <si>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</si>
  <si>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</si>
  <si>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</si>
  <si>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</si>
  <si>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</si>
  <si>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</si>
  <si>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</si>
  <si>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</si>
  <si>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</si>
  <si>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</si>
  <si>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</si>
  <si>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</si>
  <si>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</si>
  <si>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</si>
  <si>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</si>
  <si>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</si>
  <si>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</si>
  <si>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</si>
  <si>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</si>
  <si>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</si>
  <si>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</si>
  <si>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</si>
  <si>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</si>
  <si>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</si>
  <si>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</si>
  <si>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</si>
  <si>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</si>
  <si>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</si>
  <si>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</si>
  <si>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</si>
  <si>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</si>
  <si>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</si>
  <si>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</si>
  <si>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</si>
  <si>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</si>
  <si>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</si>
  <si>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</si>
  <si>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</si>
  <si>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</si>
  <si>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</si>
  <si>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</si>
  <si>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</si>
  <si>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</si>
  <si>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</si>
  <si>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</si>
  <si>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</si>
  <si>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</si>
  <si>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</si>
  <si>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</si>
  <si>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</si>
  <si>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</si>
  <si>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</si>
  <si>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</si>
  <si>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</si>
  <si>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</si>
  <si>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</si>
  <si>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</si>
  <si>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</si>
  <si>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</si>
  <si>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</si>
  <si>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</si>
  <si>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</si>
  <si>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</si>
  <si>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</si>
  <si>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</si>
  <si>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</si>
  <si>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</si>
  <si>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</si>
  <si>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</si>
  <si>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</si>
  <si>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</si>
  <si>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</si>
  <si>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</si>
  <si>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</si>
  <si>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</si>
  <si>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</si>
  <si>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</si>
  <si>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</si>
  <si>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</si>
  <si>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</si>
  <si>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</si>
  <si>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</si>
  <si>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</si>
  <si>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</si>
  <si>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</si>
  <si>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</si>
  <si>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</si>
  <si>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</si>
  <si>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</si>
  <si>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</si>
  <si>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</si>
  <si>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</si>
  <si>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</si>
  <si>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</si>
  <si>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</si>
  <si>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</si>
  <si>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</si>
  <si>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</si>
  <si>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</si>
  <si>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</si>
  <si>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</si>
  <si>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</si>
  <si>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</si>
  <si>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</si>
  <si>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</si>
  <si>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</si>
  <si>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</si>
  <si>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</si>
  <si>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</si>
  <si>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</si>
  <si>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</si>
  <si>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</si>
  <si>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</si>
  <si>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</si>
  <si>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</si>
  <si>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</si>
  <si>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</si>
  <si>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</si>
  <si>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</si>
  <si>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</si>
  <si>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</si>
  <si>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</si>
  <si>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</si>
  <si>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</si>
  <si>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</si>
  <si>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</si>
  <si>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</si>
  <si>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</si>
  <si>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</si>
  <si>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</si>
  <si>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</si>
  <si>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</si>
  <si>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</si>
  <si>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</si>
  <si>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</si>
  <si>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</si>
  <si>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</si>
  <si>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</si>
  <si>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</si>
  <si>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</si>
  <si>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</si>
  <si>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</si>
  <si>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</si>
  <si>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</si>
  <si>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</si>
  <si>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</si>
  <si>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</si>
  <si>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</si>
  <si>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</si>
  <si>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</si>
  <si>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</si>
  <si>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</si>
  <si>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</si>
  <si>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</si>
  <si>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</si>
  <si>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</si>
  <si>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</si>
  <si>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</si>
  <si>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</si>
  <si>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</si>
  <si>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</si>
  <si>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</si>
  <si>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</si>
  <si>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</si>
  <si>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</si>
  <si>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</si>
  <si>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</si>
  <si>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</si>
  <si>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</si>
  <si>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</si>
  <si>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</si>
  <si>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</si>
  <si>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</si>
  <si>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</si>
  <si>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</si>
  <si>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</si>
  <si>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</si>
  <si>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</si>
  <si>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</si>
  <si>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</si>
  <si>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</si>
  <si>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</si>
  <si>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</si>
  <si>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</si>
  <si>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</si>
  <si>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</si>
  <si>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</si>
  <si>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</si>
  <si>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</si>
  <si>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</si>
  <si>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</si>
  <si>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</si>
  <si>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</si>
  <si>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</si>
  <si>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</si>
  <si>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</si>
  <si>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</si>
  <si>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</si>
  <si>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</si>
  <si>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</si>
  <si>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</si>
  <si>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</si>
  <si>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</si>
  <si>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</si>
  <si>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</si>
  <si>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</si>
  <si>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</si>
  <si>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</si>
  <si>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</si>
  <si>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</si>
  <si>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</si>
  <si>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</si>
  <si>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</si>
  <si>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</si>
  <si>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</si>
  <si>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</si>
  <si>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</si>
  <si>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</si>
  <si>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</si>
  <si>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</si>
  <si>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</si>
  <si>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</si>
  <si>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</si>
  <si>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</si>
  <si>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</si>
  <si>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</si>
  <si>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</si>
  <si>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</si>
  <si>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</si>
  <si>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</si>
  <si>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</si>
  <si>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</si>
  <si>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</si>
  <si>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</si>
  <si>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</si>
  <si>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</si>
  <si>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</si>
  <si>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</si>
  <si>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</si>
  <si>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</si>
  <si>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</si>
  <si>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</si>
  <si>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</si>
  <si>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</si>
  <si>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</si>
  <si>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</si>
  <si>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</si>
  <si>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</si>
  <si>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</si>
  <si>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</si>
  <si>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</si>
  <si>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</si>
  <si>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</si>
  <si>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</si>
  <si>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</si>
  <si>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</si>
  <si>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</si>
  <si>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</si>
  <si>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</si>
  <si>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</si>
  <si>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</si>
  <si>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</si>
  <si>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</si>
  <si>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</si>
  <si>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</si>
  <si>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</si>
  <si>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</si>
  <si>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</si>
  <si>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</si>
  <si>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</si>
  <si>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</si>
  <si>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</si>
  <si>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</si>
  <si>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</si>
  <si>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</si>
  <si>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</si>
  <si>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</si>
  <si>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</si>
  <si>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</si>
  <si>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</si>
  <si>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</si>
  <si>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</si>
  <si>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</si>
  <si>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</si>
  <si>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</si>
  <si>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</si>
  <si>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</si>
  <si>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</si>
  <si>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</si>
  <si>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</si>
  <si>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</si>
  <si>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</si>
  <si>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</si>
  <si>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</si>
  <si>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</si>
  <si>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</si>
  <si>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</si>
  <si>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</si>
  <si>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</si>
  <si>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</si>
  <si>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</si>
  <si>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</si>
  <si>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</si>
  <si>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</si>
  <si>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</si>
  <si>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</si>
  <si>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</si>
  <si>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</si>
  <si>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</si>
  <si>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</si>
  <si>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</si>
  <si>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</si>
  <si>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</si>
  <si>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</si>
  <si>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</si>
  <si>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</si>
  <si>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</si>
  <si>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</si>
  <si>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</si>
  <si>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</si>
  <si>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</si>
  <si>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</si>
  <si>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</si>
  <si>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</si>
  <si>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</si>
  <si>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</si>
  <si>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</si>
  <si>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</si>
  <si>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</si>
  <si>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</si>
  <si>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</si>
  <si>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</si>
  <si>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</si>
  <si>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</si>
  <si>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</si>
  <si>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</si>
  <si>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</si>
  <si>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</si>
  <si>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</si>
  <si>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</si>
  <si>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</si>
  <si>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</si>
  <si>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</si>
  <si>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</si>
  <si>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</si>
  <si>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</si>
  <si>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</si>
  <si>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</si>
  <si>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</si>
  <si>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</si>
  <si>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</si>
  <si>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</si>
  <si>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</si>
  <si>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</si>
  <si>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</si>
  <si>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</si>
  <si>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</si>
  <si>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</si>
  <si>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</si>
  <si>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</si>
  <si>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</si>
  <si>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</si>
  <si>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</si>
  <si>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</si>
  <si>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</si>
  <si>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</si>
  <si>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</si>
  <si>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</si>
  <si>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</si>
  <si>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</si>
  <si>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</si>
  <si>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</si>
  <si>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</si>
  <si>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</si>
  <si>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</si>
  <si>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</si>
  <si>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</si>
  <si>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</si>
  <si>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</si>
  <si>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</si>
  <si>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</si>
  <si>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</si>
  <si>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</si>
  <si>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</si>
  <si>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</si>
  <si>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</si>
  <si>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</si>
  <si>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</si>
  <si>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</si>
  <si>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</si>
  <si>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</si>
  <si>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</si>
  <si>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</si>
  <si>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</si>
  <si>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</si>
  <si>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</si>
  <si>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</si>
  <si>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</si>
  <si>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</si>
  <si>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</si>
  <si>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</si>
  <si>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</si>
  <si>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</si>
  <si>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</si>
  <si>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</si>
  <si>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</si>
  <si>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</si>
  <si>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</si>
  <si>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</si>
  <si>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</si>
  <si>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</si>
  <si>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</si>
  <si>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</si>
  <si>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</si>
  <si>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</si>
  <si>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</si>
  <si>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</si>
  <si>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</si>
  <si>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</si>
  <si>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</si>
  <si>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</si>
  <si>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</si>
  <si>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</si>
  <si>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</si>
  <si>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</si>
  <si>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</si>
  <si>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</si>
  <si>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</si>
  <si>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</si>
  <si>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</si>
  <si>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</si>
  <si>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</si>
  <si>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</si>
  <si>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</si>
  <si>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</si>
  <si>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</si>
  <si>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</si>
  <si>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</si>
  <si>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</si>
  <si>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</si>
  <si>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</si>
  <si>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</si>
  <si>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</si>
  <si>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</si>
  <si>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</si>
  <si>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</si>
  <si>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</si>
  <si>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</si>
  <si>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</si>
  <si>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</si>
  <si>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</si>
  <si>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</si>
  <si>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</si>
  <si>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</si>
  <si>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</si>
  <si>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</si>
  <si>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</si>
  <si>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</si>
  <si>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</si>
  <si>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</si>
  <si>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</si>
  <si>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</si>
  <si>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</si>
  <si>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</si>
  <si>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</si>
  <si>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</si>
  <si>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</si>
  <si>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</si>
  <si>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</si>
  <si>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</si>
  <si>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</si>
  <si>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</si>
  <si>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</si>
  <si>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</si>
  <si>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</si>
  <si>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</si>
  <si>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</si>
  <si>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</si>
  <si>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</si>
  <si>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</si>
  <si>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</si>
  <si>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</si>
  <si>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</si>
  <si>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</si>
  <si>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</si>
  <si>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</si>
  <si>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</si>
  <si>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</si>
  <si>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</si>
  <si>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</si>
  <si>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</si>
  <si>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</si>
  <si>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</si>
  <si>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</si>
  <si>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</si>
  <si>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</si>
  <si>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</si>
  <si>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</si>
  <si>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</si>
  <si>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</si>
  <si>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</si>
  <si>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</si>
  <si>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</si>
  <si>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</si>
  <si>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</si>
  <si>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</si>
  <si>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</si>
  <si>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</si>
  <si>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</si>
  <si>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</si>
  <si>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</si>
  <si>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</si>
  <si>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</si>
  <si>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</si>
  <si>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</si>
  <si>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</si>
  <si>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</si>
  <si>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</si>
  <si>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</si>
  <si>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</si>
  <si>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</si>
  <si>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</si>
  <si>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</si>
  <si>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</si>
  <si>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</si>
  <si>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</si>
  <si>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</si>
  <si>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</si>
  <si>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</si>
  <si>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</si>
  <si>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</si>
  <si>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</si>
  <si>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</si>
  <si>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</si>
  <si>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</si>
  <si>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</si>
  <si>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</si>
  <si>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</si>
  <si>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</si>
  <si>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</si>
  <si>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</si>
  <si>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</si>
  <si>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</si>
  <si>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</si>
  <si>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</si>
  <si>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</si>
  <si>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</si>
  <si>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</si>
  <si>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</si>
  <si>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</si>
  <si>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</si>
  <si>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</si>
  <si>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</si>
  <si>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</si>
  <si>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</si>
  <si>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</si>
  <si>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</si>
  <si>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</si>
  <si>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</si>
  <si>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</si>
  <si>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</si>
  <si>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</si>
  <si>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</si>
  <si>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</si>
  <si>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</si>
  <si>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</si>
  <si>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</si>
  <si>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</si>
  <si>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</si>
  <si>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</si>
  <si>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</si>
  <si>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</si>
  <si>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</si>
  <si>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</si>
  <si>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</si>
  <si>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</si>
  <si>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</si>
  <si>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</si>
  <si>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</si>
  <si>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</si>
  <si>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</si>
  <si>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</si>
  <si>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</si>
  <si>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</si>
  <si>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</si>
  <si>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</si>
  <si>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</si>
  <si>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</si>
  <si>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</si>
  <si>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</si>
  <si>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</si>
  <si>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</si>
  <si>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</si>
  <si>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</si>
  <si>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</si>
  <si>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</si>
  <si>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</si>
  <si>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</si>
  <si>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</si>
  <si>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</si>
  <si>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</si>
  <si>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</si>
  <si>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</si>
  <si>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</si>
  <si>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</si>
  <si>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</si>
  <si>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</si>
  <si>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</si>
  <si>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</si>
  <si>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</si>
  <si>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</si>
  <si>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</si>
  <si>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</si>
  <si>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</si>
  <si>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</si>
  <si>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</si>
  <si>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</si>
  <si>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</si>
  <si>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</si>
  <si>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</si>
  <si>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</si>
  <si>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</si>
  <si>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</si>
  <si>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</si>
  <si>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</si>
  <si>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</si>
  <si>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</si>
  <si>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</si>
  <si>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</si>
  <si>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</si>
  <si>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</si>
  <si>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</si>
  <si>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</si>
  <si>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</si>
  <si>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</si>
  <si>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</si>
  <si>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</si>
  <si>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</si>
  <si>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</si>
  <si>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</si>
  <si>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</si>
  <si>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</si>
  <si>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</si>
  <si>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</si>
  <si>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</si>
  <si>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</si>
  <si>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</si>
  <si>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</si>
  <si>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</si>
  <si>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</si>
  <si>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</si>
  <si>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</si>
  <si>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</si>
  <si>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</si>
  <si>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</si>
  <si>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</si>
  <si>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</si>
  <si>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</si>
  <si>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</si>
  <si>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</si>
  <si>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</si>
  <si>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</si>
  <si>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</si>
  <si>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</si>
  <si>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</si>
  <si>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</si>
  <si>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</si>
  <si>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</si>
  <si>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</si>
  <si>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</si>
  <si>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</si>
  <si>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</si>
  <si>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</si>
  <si>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</si>
  <si>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</si>
  <si>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</si>
  <si>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</si>
  <si>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</si>
  <si>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</si>
  <si>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</si>
  <si>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</si>
  <si>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</si>
  <si>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</si>
  <si>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</si>
  <si>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</si>
  <si>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</si>
  <si>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</si>
  <si>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</si>
  <si>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</si>
  <si>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</si>
  <si>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</si>
  <si>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</si>
  <si>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</si>
  <si>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</si>
  <si>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</si>
  <si>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</si>
  <si>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</si>
  <si>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</si>
  <si>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</si>
  <si>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</si>
  <si>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</si>
  <si>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</si>
  <si>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</si>
  <si>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</si>
  <si>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</si>
  <si>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</si>
  <si>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</si>
  <si>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</si>
  <si>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</si>
  <si>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</si>
  <si>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</si>
  <si>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</si>
  <si>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</si>
  <si>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</si>
  <si>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</si>
  <si>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</si>
  <si>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</si>
  <si>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</si>
  <si>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</si>
  <si>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</si>
  <si>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</si>
  <si>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</si>
  <si>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</si>
  <si>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</si>
  <si>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</si>
  <si>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</si>
  <si>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</si>
  <si>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</si>
  <si>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</si>
  <si>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</si>
  <si>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</si>
  <si>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</si>
  <si>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</si>
  <si>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</si>
  <si>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</si>
  <si>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</si>
  <si>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</si>
  <si>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</si>
  <si>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</si>
  <si>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</si>
  <si>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</si>
  <si>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</si>
  <si>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</si>
  <si>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</si>
  <si>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</si>
  <si>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</si>
  <si>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</si>
  <si>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</si>
  <si>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</si>
  <si>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</si>
  <si>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</si>
  <si>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</si>
  <si>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</si>
  <si>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</si>
  <si>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</si>
  <si>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</si>
  <si>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</si>
  <si>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</si>
  <si>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</si>
  <si>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</si>
  <si>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</si>
  <si>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</si>
  <si>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</si>
  <si>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</si>
  <si>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</si>
  <si>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</si>
  <si>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</si>
  <si>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</si>
  <si>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</si>
  <si>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</si>
  <si>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</si>
  <si>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</si>
  <si>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</si>
  <si>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</si>
  <si>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</si>
  <si>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</si>
  <si>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</si>
  <si>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</si>
  <si>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</si>
  <si>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</si>
  <si>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</si>
  <si>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</si>
  <si>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</si>
  <si>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</si>
  <si>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</si>
  <si>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</si>
  <si>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</si>
  <si>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</si>
  <si>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</si>
  <si>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</si>
  <si>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</si>
  <si>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</si>
  <si>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</si>
  <si>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</si>
  <si>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</si>
  <si>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</si>
  <si>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</si>
  <si>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</si>
  <si>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</si>
  <si>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</si>
  <si>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</si>
  <si>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</si>
  <si>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</si>
  <si>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</si>
  <si>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</si>
  <si>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</si>
  <si>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</si>
  <si>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</si>
  <si>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</si>
  <si>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</si>
  <si>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</si>
  <si>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</si>
  <si>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</si>
  <si>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</si>
  <si>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</si>
  <si>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</si>
  <si>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</si>
  <si>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</si>
  <si>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</si>
  <si>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</si>
  <si>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</si>
  <si>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</si>
  <si>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</si>
  <si>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</si>
  <si>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</si>
  <si>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</si>
  <si>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</si>
  <si>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</si>
  <si>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</si>
  <si>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</si>
  <si>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</si>
  <si>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</si>
  <si>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</si>
  <si>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</si>
  <si>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</si>
  <si>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</si>
  <si>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</si>
  <si>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</si>
  <si>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</si>
  <si>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</si>
  <si>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</si>
  <si>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</si>
  <si>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</si>
  <si>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</si>
  <si>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</si>
  <si>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</si>
  <si>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</si>
  <si>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</si>
  <si>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</si>
  <si>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</si>
  <si>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</si>
  <si>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</si>
  <si>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</si>
  <si>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</si>
  <si>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</si>
  <si>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</si>
  <si>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</si>
  <si>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</si>
  <si>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</si>
  <si>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</si>
  <si>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</si>
  <si>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</si>
  <si>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</si>
  <si>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</si>
  <si>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</si>
  <si>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</si>
  <si>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</si>
  <si>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</si>
  <si>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</si>
  <si>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</si>
  <si>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</si>
  <si>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</si>
  <si>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</si>
  <si>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</si>
  <si>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</si>
  <si>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</si>
  <si>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</si>
  <si>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</si>
  <si>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</si>
  <si>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</si>
  <si>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</si>
  <si>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</si>
  <si>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</si>
  <si>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</si>
  <si>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</si>
  <si>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</si>
  <si>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</si>
  <si>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</si>
  <si>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</si>
  <si>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</si>
  <si>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</si>
  <si>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</si>
  <si>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</si>
  <si>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</si>
  <si>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</si>
  <si>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</si>
  <si>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</si>
  <si>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</si>
  <si>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</si>
  <si>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</si>
  <si>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</si>
  <si>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</si>
  <si>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</si>
  <si>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</si>
  <si>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</si>
  <si>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</si>
  <si>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</si>
  <si>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</si>
  <si>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</si>
  <si>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</si>
  <si>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</si>
  <si>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</si>
  <si>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</si>
  <si>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</si>
  <si>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</si>
  <si>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</si>
  <si>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</si>
  <si>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</si>
  <si>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</si>
  <si>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</si>
  <si>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</si>
  <si>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</si>
  <si>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</si>
  <si>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</si>
  <si>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</si>
  <si>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</si>
  <si>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</si>
  <si>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</si>
  <si>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</si>
  <si>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</si>
  <si>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</si>
  <si>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</si>
  <si>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</si>
  <si>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</si>
  <si>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</si>
  <si>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</si>
  <si>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</si>
  <si>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</si>
  <si>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</si>
  <si>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</si>
  <si>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</si>
  <si>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</si>
  <si>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</si>
  <si>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</si>
  <si>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</si>
  <si>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</si>
  <si>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</si>
  <si>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</si>
  <si>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</si>
  <si>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</si>
  <si>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</si>
  <si>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</si>
  <si>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</si>
  <si>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</si>
  <si>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</si>
  <si>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</si>
  <si>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</si>
  <si>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</si>
  <si>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</si>
  <si>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</si>
  <si>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</si>
  <si>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</si>
  <si>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</si>
  <si>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</si>
  <si>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</si>
  <si>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</si>
  <si>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</si>
  <si>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</si>
  <si>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</si>
  <si>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</si>
  <si>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</si>
  <si>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</si>
  <si>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</si>
  <si>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</si>
  <si>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</si>
  <si>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</si>
  <si>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</si>
  <si>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</si>
  <si>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</si>
  <si>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</si>
  <si>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</si>
  <si>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</si>
  <si>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</si>
  <si>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</si>
  <si>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</si>
  <si>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</si>
  <si>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</si>
  <si>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</si>
  <si>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</si>
  <si>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</si>
  <si>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</si>
  <si>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</si>
  <si>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</si>
  <si>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</si>
  <si>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</si>
  <si>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</si>
  <si>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</si>
  <si>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</si>
  <si>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</si>
  <si>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</si>
  <si>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</si>
  <si>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</si>
  <si>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</si>
  <si>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</si>
  <si>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</si>
  <si>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</si>
  <si>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</si>
  <si>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</si>
  <si>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</si>
  <si>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</si>
  <si>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</si>
  <si>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</si>
  <si>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</si>
  <si>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</si>
  <si>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</si>
  <si>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</si>
  <si>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</si>
  <si>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</si>
  <si>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</si>
  <si>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</si>
  <si>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</si>
  <si>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</si>
  <si>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</si>
  <si>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</si>
  <si>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</si>
  <si>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</si>
  <si>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</si>
  <si>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</si>
  <si>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</si>
  <si>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</si>
  <si>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</si>
  <si>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</si>
  <si>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</si>
  <si>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</si>
  <si>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</si>
  <si>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</si>
  <si>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</si>
  <si>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</si>
  <si>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</si>
  <si>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</si>
  <si>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</si>
  <si>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</si>
  <si>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</si>
  <si>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</si>
  <si>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</si>
  <si>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</si>
  <si>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</si>
  <si>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</si>
  <si>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</si>
  <si>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</si>
  <si>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</si>
  <si>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</si>
  <si>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</si>
  <si>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</si>
  <si>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</si>
  <si>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</si>
  <si>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</si>
  <si>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</si>
  <si>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</si>
  <si>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</si>
  <si>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</si>
  <si>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</si>
  <si>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</si>
  <si>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</si>
  <si>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</si>
  <si>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</si>
  <si>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</si>
  <si>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</si>
  <si>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</si>
  <si>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</si>
  <si>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</si>
  <si>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</si>
  <si>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</si>
  <si>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</si>
  <si>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</si>
  <si>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</si>
  <si>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</si>
  <si>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</si>
  <si>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</si>
  <si>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</si>
  <si>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</si>
  <si>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</si>
  <si>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</si>
  <si>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</si>
  <si>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</si>
  <si>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</si>
  <si>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</si>
  <si>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</si>
  <si>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</si>
  <si>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</si>
  <si>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</si>
  <si>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</si>
  <si>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</si>
  <si>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</si>
  <si>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</si>
  <si>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</si>
  <si>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</si>
  <si>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</si>
  <si>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</si>
  <si>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</si>
  <si>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</si>
  <si>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</si>
  <si>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</si>
  <si>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</si>
  <si>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</si>
  <si>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</si>
  <si>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</si>
  <si>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</si>
  <si>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</si>
  <si>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</si>
  <si>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</si>
  <si>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</si>
  <si>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</si>
  <si>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</si>
  <si>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</si>
  <si>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</si>
  <si>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</si>
  <si>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</si>
  <si>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</si>
  <si>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</si>
  <si>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</si>
  <si>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</si>
  <si>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</si>
  <si>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</si>
  <si>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</si>
  <si>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</si>
  <si>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</si>
  <si>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</si>
  <si>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</si>
  <si>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</si>
  <si>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</si>
  <si>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</si>
  <si>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</si>
  <si>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</si>
  <si>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</si>
  <si>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</si>
  <si>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</si>
  <si>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</si>
  <si>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</si>
  <si>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</si>
  <si>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</si>
  <si>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</si>
  <si>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</si>
  <si>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</si>
  <si>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</si>
  <si>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</si>
  <si>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</si>
  <si>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</si>
  <si>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</si>
  <si>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</si>
  <si>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</si>
  <si>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</si>
  <si>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</si>
  <si>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</si>
  <si>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</si>
  <si>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</si>
  <si>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</si>
  <si>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</si>
  <si>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</si>
  <si>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</si>
  <si>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</si>
  <si>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</si>
  <si>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</si>
  <si>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</si>
  <si>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</si>
  <si>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</si>
  <si>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</si>
  <si>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</si>
  <si>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</si>
  <si>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</si>
  <si>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</si>
  <si>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</si>
  <si>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</si>
  <si>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</si>
  <si>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</si>
  <si>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</si>
  <si>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</si>
  <si>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</si>
  <si>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</si>
  <si>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</si>
  <si>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</si>
  <si>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</si>
  <si>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</si>
  <si>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</si>
  <si>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</si>
  <si>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</si>
  <si>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</si>
  <si>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</si>
  <si>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</si>
  <si>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</si>
  <si>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</si>
  <si>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</si>
  <si>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</si>
  <si>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</si>
  <si>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</si>
  <si>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</si>
  <si>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</si>
  <si>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</si>
  <si>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</si>
  <si>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</si>
  <si>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</si>
  <si>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</si>
  <si>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</si>
  <si>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</si>
  <si>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</si>
  <si>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</si>
  <si>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</si>
  <si>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</si>
  <si>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</si>
  <si>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</si>
  <si>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</si>
  <si>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</si>
  <si>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</si>
  <si>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</si>
  <si>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</si>
  <si>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</si>
  <si>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</si>
  <si>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</si>
  <si>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</si>
  <si>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</si>
  <si>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</si>
  <si>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</si>
  <si>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</si>
  <si>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</si>
  <si>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</si>
  <si>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</si>
  <si>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</si>
  <si>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</si>
  <si>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</si>
  <si>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</si>
  <si>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</si>
  <si>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</si>
  <si>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</si>
  <si>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</si>
  <si>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</si>
  <si>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</si>
  <si>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</si>
  <si>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</si>
  <si>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</si>
  <si>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</si>
  <si>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</si>
  <si>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</si>
  <si>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</si>
  <si>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</si>
  <si>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</si>
  <si>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</si>
  <si>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</si>
  <si>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</si>
  <si>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</si>
  <si>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</si>
  <si>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</si>
  <si>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</si>
  <si>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</si>
  <si>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</si>
  <si>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</si>
  <si>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</si>
  <si>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</si>
  <si>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</si>
  <si>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</si>
  <si>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</si>
  <si>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</si>
  <si>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</si>
  <si>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</si>
  <si>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</si>
  <si>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</si>
  <si>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</si>
  <si>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</si>
  <si>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</si>
  <si>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</si>
  <si>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</si>
  <si>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</si>
  <si>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</si>
  <si>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</si>
  <si>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</si>
  <si>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</si>
  <si>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</si>
  <si>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</si>
  <si>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</si>
  <si>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</si>
  <si>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</si>
  <si>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</si>
  <si>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</si>
  <si>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</si>
  <si>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</si>
  <si>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</si>
  <si>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</si>
  <si>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</si>
  <si>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</si>
  <si>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</si>
  <si>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</si>
  <si>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</si>
  <si>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</si>
  <si>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</si>
  <si>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</si>
  <si>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</si>
  <si>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</si>
  <si>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</si>
  <si>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</si>
  <si>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</si>
  <si>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</si>
  <si>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</si>
  <si>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</si>
  <si>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</si>
  <si>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</si>
  <si>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</si>
  <si>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</si>
  <si>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</si>
  <si>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</si>
  <si>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</si>
  <si>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</si>
  <si>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</si>
  <si>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</si>
  <si>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</si>
  <si>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</si>
  <si>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</si>
  <si>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</si>
  <si>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</si>
  <si>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</si>
  <si>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</si>
  <si>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</si>
  <si>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</si>
  <si>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</si>
  <si>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</si>
  <si>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</si>
  <si>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</si>
  <si>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</si>
  <si>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</si>
  <si>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</si>
  <si>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</si>
  <si>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</si>
  <si>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</si>
  <si>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</si>
  <si>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</si>
  <si>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</si>
  <si>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</si>
  <si>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</si>
  <si>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</si>
  <si>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</si>
  <si>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</si>
  <si>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</si>
  <si>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</si>
  <si>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</si>
  <si>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</si>
  <si>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</si>
  <si>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</si>
  <si>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</si>
  <si>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</si>
  <si>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</si>
  <si>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</si>
  <si>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</si>
  <si>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</si>
  <si>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</si>
  <si>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</si>
  <si>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</si>
  <si>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</si>
  <si>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</si>
  <si>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</si>
  <si>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</si>
  <si>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</si>
  <si>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</si>
  <si>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</si>
  <si>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</si>
  <si>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</si>
  <si>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</si>
  <si>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</si>
  <si>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</si>
  <si>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</si>
  <si>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</si>
  <si>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</si>
  <si>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</si>
  <si>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</si>
  <si>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</si>
  <si>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</si>
  <si>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</si>
  <si>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</si>
  <si>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</si>
  <si>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</si>
  <si>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</si>
  <si>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</si>
  <si>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</si>
  <si>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</si>
  <si>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</si>
  <si>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</si>
  <si>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</si>
  <si>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</si>
  <si>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</si>
  <si>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</si>
  <si>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</si>
  <si>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</si>
  <si>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</si>
  <si>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</si>
  <si>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</si>
  <si>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</si>
  <si>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</si>
  <si>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</si>
  <si>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</si>
  <si>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</si>
  <si>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</si>
  <si>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</si>
  <si>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</si>
  <si>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</si>
  <si>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</si>
  <si>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</si>
  <si>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</si>
  <si>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</si>
  <si>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</si>
  <si>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</si>
  <si>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</si>
  <si>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</si>
  <si>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</si>
  <si>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</si>
  <si>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</si>
  <si>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</si>
  <si>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</si>
  <si>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</si>
  <si>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</si>
  <si>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</si>
  <si>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</si>
  <si>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</si>
  <si>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</si>
  <si>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</si>
  <si>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</si>
  <si>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</si>
  <si>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</si>
  <si>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</si>
  <si>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</si>
  <si>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</si>
  <si>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</si>
  <si>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</si>
  <si>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</si>
  <si>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</si>
  <si>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</si>
  <si>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</si>
  <si>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</si>
  <si>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</si>
  <si>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</si>
  <si>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</si>
  <si>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</si>
  <si>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</si>
  <si>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</si>
  <si>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</si>
  <si>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</si>
  <si>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</si>
  <si>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</si>
  <si>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</si>
  <si>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</si>
  <si>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</si>
  <si>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</si>
  <si>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</si>
  <si>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</si>
  <si>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</si>
  <si>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</si>
  <si>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</si>
  <si>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</si>
  <si>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</si>
  <si>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</si>
  <si>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</si>
  <si>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</si>
  <si>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</si>
  <si>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</si>
  <si>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</si>
  <si>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</si>
  <si>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</si>
  <si>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</si>
  <si>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</si>
  <si>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</si>
  <si>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</si>
  <si>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</si>
  <si>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</si>
  <si>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</si>
  <si>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</si>
  <si>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</si>
  <si>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</si>
  <si>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</si>
  <si>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</si>
  <si>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</si>
  <si>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</si>
  <si>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</si>
  <si>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</si>
  <si>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</si>
  <si>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</si>
  <si>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</si>
  <si>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</si>
  <si>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</si>
  <si>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</si>
  <si>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</si>
  <si>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</si>
  <si>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</si>
  <si>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</si>
  <si>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</si>
  <si>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</si>
  <si>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</si>
  <si>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</si>
  <si>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</si>
  <si>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</si>
  <si>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</si>
  <si>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</si>
  <si>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</si>
  <si>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</si>
  <si>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</si>
  <si>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</si>
  <si>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</si>
  <si>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</si>
  <si>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</si>
  <si>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</si>
  <si>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</si>
  <si>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</si>
  <si>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</si>
  <si>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</si>
  <si>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</si>
  <si>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</si>
  <si>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</si>
  <si>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</si>
  <si>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</si>
  <si>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</si>
  <si>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</si>
  <si>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</si>
  <si>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</si>
  <si>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</si>
  <si>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</si>
  <si>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</si>
  <si>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</si>
  <si>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</si>
  <si>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</si>
  <si>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</si>
  <si>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</si>
  <si>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</si>
  <si>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</si>
  <si>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</si>
  <si>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</si>
  <si>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</si>
  <si>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</si>
  <si>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</si>
  <si>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</si>
  <si>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</si>
  <si>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</si>
  <si>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</si>
  <si>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</si>
  <si>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</si>
  <si>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</si>
  <si>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</si>
  <si>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</si>
  <si>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</si>
  <si>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</si>
  <si>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</si>
  <si>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</si>
  <si>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</si>
  <si>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</si>
  <si>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</si>
  <si>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</si>
  <si>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</si>
  <si>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</si>
  <si>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</si>
  <si>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</si>
  <si>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</si>
  <si>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</si>
  <si>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</si>
  <si>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</si>
  <si>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</si>
  <si>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</si>
  <si>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</si>
  <si>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</si>
  <si>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</si>
  <si>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</si>
  <si>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</si>
  <si>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</si>
  <si>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</si>
  <si>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</si>
  <si>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</si>
  <si>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</si>
  <si>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</si>
  <si>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</si>
  <si>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</si>
  <si>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</si>
  <si>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</si>
  <si>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</si>
  <si>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</si>
  <si>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</si>
  <si>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</si>
  <si>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</si>
  <si>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</si>
  <si>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</si>
  <si>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</si>
  <si>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</si>
  <si>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</si>
  <si>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</si>
  <si>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</si>
  <si>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</si>
  <si>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</si>
  <si>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</si>
  <si>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</si>
  <si>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</si>
  <si>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</si>
  <si>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</si>
  <si>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</si>
  <si>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</si>
  <si>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</si>
  <si>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</si>
  <si>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</si>
  <si>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</si>
  <si>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</si>
  <si>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</si>
  <si>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</si>
  <si>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</si>
  <si>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</si>
  <si>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</si>
  <si>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</si>
  <si>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</si>
  <si>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</si>
  <si>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</si>
  <si>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</si>
  <si>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</si>
  <si>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</si>
  <si>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</si>
  <si>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</si>
  <si>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</si>
  <si>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</si>
  <si>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</si>
  <si>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</si>
  <si>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</si>
  <si>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</si>
  <si>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</si>
  <si>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</si>
  <si>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</si>
  <si>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</si>
  <si>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</si>
  <si>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</si>
  <si>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</si>
  <si>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</si>
  <si>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</si>
  <si>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</si>
  <si>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</si>
  <si>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</si>
  <si>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</si>
  <si>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</si>
  <si>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</si>
  <si>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</si>
  <si>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</si>
  <si>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</si>
  <si>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</si>
  <si>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</si>
  <si>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</si>
  <si>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</si>
  <si>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</si>
  <si>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</si>
  <si>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</si>
  <si>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</si>
  <si>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</si>
  <si>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</si>
  <si>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</si>
  <si>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</si>
  <si>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</si>
  <si>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</si>
  <si>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</si>
  <si>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</si>
  <si>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</si>
  <si>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</si>
  <si>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</si>
  <si>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</si>
  <si>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</si>
  <si>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</si>
  <si>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</si>
  <si>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</si>
  <si>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</si>
  <si>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</si>
  <si>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</si>
  <si>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</si>
  <si>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</si>
  <si>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</si>
  <si>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</si>
  <si>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</si>
  <si>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</si>
  <si>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</si>
  <si>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</si>
  <si>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</si>
  <si>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</si>
  <si>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</si>
  <si>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</si>
  <si>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</si>
  <si>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</si>
  <si>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</si>
  <si>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</si>
  <si>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</si>
  <si>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</si>
  <si>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</si>
  <si>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</si>
  <si>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</si>
  <si>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</si>
  <si>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</si>
  <si>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</si>
  <si>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</si>
  <si>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</si>
  <si>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</si>
  <si>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</si>
  <si>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</si>
  <si>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</si>
  <si>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</si>
  <si>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</si>
  <si>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</si>
  <si>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</si>
  <si>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</si>
  <si>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</si>
  <si>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</si>
  <si>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</si>
  <si>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</si>
  <si>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</si>
  <si>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</si>
  <si>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</si>
  <si>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</si>
  <si>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</si>
  <si>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</si>
  <si>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</si>
  <si>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</si>
  <si>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</si>
  <si>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</si>
  <si>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</si>
  <si>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</si>
  <si>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</si>
  <si>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</si>
  <si>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</si>
  <si>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</si>
  <si>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</si>
  <si>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</si>
  <si>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</si>
  <si>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</si>
  <si>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</si>
  <si>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</si>
  <si>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</si>
  <si>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</si>
  <si>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</si>
  <si>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</si>
  <si>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</si>
  <si>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</si>
  <si>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</si>
  <si>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</si>
  <si>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</si>
  <si>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</si>
  <si>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</si>
  <si>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</si>
  <si>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</si>
  <si>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</si>
  <si>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</si>
  <si>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</si>
  <si>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</si>
  <si>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</si>
  <si>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</si>
  <si>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</si>
  <si>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</si>
  <si>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</si>
  <si>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</si>
  <si>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</si>
  <si>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</si>
  <si>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</si>
  <si>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</si>
  <si>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</si>
  <si>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</si>
  <si>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</si>
  <si>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</si>
  <si>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</si>
  <si>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</si>
  <si>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</si>
  <si>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</si>
  <si>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</si>
  <si>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</si>
  <si>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</si>
  <si>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</si>
  <si>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</si>
  <si>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</si>
  <si>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</si>
  <si>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</si>
  <si>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</si>
  <si>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</si>
  <si>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</si>
  <si>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</si>
  <si>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</si>
  <si>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</si>
  <si>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</si>
  <si>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</si>
  <si>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</si>
  <si>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</si>
  <si>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</si>
  <si>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</si>
  <si>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</si>
  <si>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</si>
  <si>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</si>
  <si>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</si>
  <si>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</si>
  <si>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</si>
  <si>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</si>
  <si>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</si>
  <si>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</si>
  <si>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</si>
  <si>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</si>
  <si>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</si>
  <si>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</si>
  <si>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</si>
  <si>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</si>
  <si>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</si>
  <si>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</si>
  <si>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</si>
  <si>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</si>
  <si>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</si>
  <si>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</si>
  <si>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</si>
  <si>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</si>
  <si>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</si>
  <si>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</si>
  <si>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</si>
  <si>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</si>
  <si>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</si>
  <si>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</si>
  <si>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</si>
  <si>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</si>
  <si>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</si>
  <si>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</si>
  <si>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</si>
  <si>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</si>
  <si>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</si>
  <si>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</si>
  <si>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</si>
  <si>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</si>
  <si>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</si>
  <si>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</si>
  <si>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</si>
  <si>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</si>
  <si>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</si>
  <si>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</si>
  <si>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</si>
  <si>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</si>
  <si>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</si>
  <si>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</si>
  <si>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</si>
  <si>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</si>
  <si>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</si>
  <si>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</si>
  <si>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</si>
  <si>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</si>
  <si>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</si>
  <si>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</si>
  <si>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</si>
  <si>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</si>
  <si>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</si>
  <si>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</si>
  <si>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</si>
  <si>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</si>
  <si>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</si>
  <si>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</si>
  <si>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</si>
  <si>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</si>
  <si>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</si>
  <si>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</si>
  <si>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</si>
  <si>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</si>
  <si>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</si>
  <si>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</si>
  <si>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</si>
  <si>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</si>
  <si>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</si>
  <si>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</si>
  <si>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</si>
  <si>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</si>
  <si>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</si>
  <si>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</si>
  <si>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</si>
  <si>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</si>
  <si>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</si>
  <si>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</si>
  <si>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</si>
  <si>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</si>
  <si>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</si>
  <si>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</si>
  <si>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</si>
  <si>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</si>
  <si>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</si>
  <si>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</si>
  <si>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</si>
  <si>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</si>
  <si>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</si>
  <si>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</si>
  <si>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</si>
  <si>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</si>
  <si>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</si>
  <si>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</si>
  <si>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</si>
  <si>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</si>
  <si>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</si>
  <si>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</si>
  <si>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</si>
  <si>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</si>
  <si>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</si>
  <si>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</si>
  <si>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</si>
  <si>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</si>
  <si>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</si>
  <si>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</si>
  <si>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</si>
  <si>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</si>
  <si>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</si>
  <si>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</si>
  <si>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</si>
  <si>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</si>
  <si>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</si>
  <si>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</si>
  <si>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</si>
  <si>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</si>
  <si>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</si>
  <si>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</si>
  <si>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</si>
  <si>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</si>
  <si>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</si>
  <si>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</si>
  <si>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</si>
  <si>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</si>
  <si>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</si>
  <si>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</si>
  <si>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</si>
  <si>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</si>
  <si>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</si>
  <si>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</si>
  <si>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</si>
  <si>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</si>
  <si>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</si>
  <si>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</si>
  <si>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</si>
  <si>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</si>
  <si>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</si>
  <si>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</si>
  <si>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</si>
  <si>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</si>
  <si>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</si>
  <si>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</si>
  <si>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</si>
  <si>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</si>
  <si>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</si>
  <si>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</si>
  <si>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</si>
  <si>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</si>
  <si>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</si>
  <si>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</si>
  <si>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</si>
  <si>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</si>
  <si>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</si>
  <si>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</si>
  <si>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</si>
  <si>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</si>
  <si>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</si>
  <si>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</si>
  <si>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</si>
  <si>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</si>
  <si>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</si>
  <si>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</si>
  <si>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</si>
  <si>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</si>
  <si>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</si>
  <si>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</si>
  <si>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</si>
  <si>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</si>
  <si>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</si>
  <si>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</si>
  <si>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</si>
  <si>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</si>
  <si>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</si>
  <si>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</si>
  <si>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</si>
  <si>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</si>
  <si>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</si>
  <si>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</si>
  <si>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</si>
  <si>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</si>
  <si>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</si>
  <si>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</si>
  <si>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</si>
  <si>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</si>
  <si>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</si>
  <si>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</si>
  <si>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</si>
  <si>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</si>
  <si>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</si>
  <si>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</si>
  <si>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</si>
  <si>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</si>
  <si>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</si>
  <si>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</si>
  <si>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</si>
  <si>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</si>
  <si>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</si>
  <si>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</si>
  <si>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</si>
  <si>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</si>
  <si>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</si>
  <si>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</si>
  <si>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</si>
  <si>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</si>
  <si>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</si>
  <si>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</si>
  <si>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</si>
  <si>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</si>
  <si>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</si>
  <si>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</si>
  <si>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</si>
  <si>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</si>
  <si>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</si>
  <si>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</si>
  <si>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</si>
  <si>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</si>
  <si>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</si>
  <si>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</si>
  <si>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</si>
  <si>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</si>
  <si>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</si>
  <si>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</si>
  <si>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</si>
  <si>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</si>
  <si>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</si>
  <si>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</si>
  <si>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</si>
  <si>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</si>
  <si>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</si>
  <si>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</si>
  <si>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</si>
  <si>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</si>
  <si>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</si>
  <si>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</si>
  <si>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</si>
  <si>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</si>
  <si>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</si>
  <si>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</si>
  <si>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</si>
  <si>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</si>
  <si>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</si>
  <si>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</si>
  <si>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</si>
  <si>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</si>
  <si>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</si>
  <si>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</si>
  <si>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</si>
  <si>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</si>
  <si>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</si>
  <si>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</si>
  <si>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</si>
  <si>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</si>
  <si>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</si>
  <si>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</si>
  <si>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</si>
  <si>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</si>
  <si>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</si>
  <si>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</si>
  <si>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</si>
  <si>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</si>
  <si>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</si>
  <si>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</si>
  <si>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</si>
  <si>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</si>
  <si>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</si>
  <si>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</si>
  <si>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</si>
  <si>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</si>
  <si>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</si>
  <si>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</si>
  <si>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</si>
  <si>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</si>
  <si>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</si>
  <si>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</si>
  <si>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</si>
  <si>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</si>
  <si>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</si>
  <si>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</si>
  <si>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</si>
  <si>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</si>
  <si>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</si>
  <si>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</si>
  <si>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</si>
  <si>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</si>
  <si>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</si>
  <si>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</si>
  <si>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</si>
  <si>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</si>
  <si>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</si>
  <si>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</si>
  <si>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</si>
  <si>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</si>
  <si>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</si>
  <si>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</si>
  <si>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</si>
  <si>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</si>
  <si>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</si>
  <si>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</si>
  <si>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</si>
  <si>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</si>
  <si>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</si>
  <si>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</si>
  <si>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</si>
  <si>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</si>
  <si>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</si>
  <si>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</si>
  <si>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</si>
  <si>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</si>
  <si>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</si>
  <si>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</si>
  <si>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</si>
  <si>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</si>
  <si>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</si>
  <si>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</si>
  <si>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</si>
  <si>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</si>
  <si>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</si>
  <si>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</si>
  <si>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</si>
  <si>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</si>
  <si>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</si>
  <si>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</si>
  <si>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</si>
  <si>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</si>
  <si>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</si>
  <si>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</si>
  <si>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</si>
  <si>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</si>
  <si>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</si>
  <si>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</si>
  <si>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</si>
  <si>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</si>
  <si>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</si>
  <si>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</si>
  <si>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</si>
  <si>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</si>
  <si>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</si>
  <si>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</si>
  <si>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</si>
  <si>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</si>
  <si>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</si>
  <si>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</si>
  <si>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</si>
  <si>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</si>
  <si>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</si>
  <si>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</si>
  <si>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</si>
  <si>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</si>
  <si>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</si>
  <si>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</si>
  <si>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</si>
  <si>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</si>
  <si>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</si>
  <si>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</si>
  <si>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</si>
  <si>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</si>
  <si>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</si>
  <si>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</si>
  <si>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</si>
  <si>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</si>
  <si>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</si>
  <si>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</si>
  <si>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</si>
  <si>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</si>
  <si>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</si>
  <si>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</si>
  <si>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</si>
  <si>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</si>
  <si>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</si>
  <si>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</si>
  <si>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</si>
  <si>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</si>
  <si>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</si>
  <si>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</si>
  <si>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</si>
  <si>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</si>
  <si>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</si>
  <si>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</si>
  <si>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</si>
  <si>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</si>
  <si>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</si>
  <si>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</si>
  <si>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</si>
  <si>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</si>
  <si>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</si>
  <si>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</si>
  <si>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</si>
  <si>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</si>
  <si>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</si>
  <si>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</si>
  <si>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</si>
  <si>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</si>
  <si>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</si>
  <si>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</si>
  <si>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</si>
  <si>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</si>
  <si>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</si>
  <si>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</si>
  <si>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</si>
  <si>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</si>
  <si>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</si>
  <si>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</si>
  <si>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</si>
  <si>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</si>
  <si>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</si>
  <si>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</si>
  <si>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</si>
  <si>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</si>
  <si>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</si>
  <si>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</si>
  <si>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</si>
  <si>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</si>
  <si>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</si>
  <si>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</si>
  <si>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</si>
  <si>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</si>
  <si>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</si>
  <si>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</si>
  <si>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</si>
  <si>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</si>
  <si>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</si>
  <si>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</si>
  <si>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</si>
  <si>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</si>
  <si>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</si>
  <si>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</si>
  <si>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</si>
  <si>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</si>
  <si>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</si>
  <si>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</si>
  <si>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</si>
  <si>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</si>
  <si>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</si>
  <si>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</si>
  <si>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</si>
  <si>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</si>
  <si>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</si>
  <si>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</si>
  <si>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</si>
  <si>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</si>
  <si>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</si>
  <si>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</si>
  <si>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</si>
  <si>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</si>
  <si>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</si>
  <si>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</si>
  <si>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</si>
  <si>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</si>
  <si>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</si>
  <si>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</si>
  <si>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</si>
  <si>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</si>
  <si>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</si>
  <si>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</si>
  <si>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</si>
  <si>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</si>
  <si>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</si>
  <si>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</si>
  <si>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</si>
  <si>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</si>
  <si>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</si>
  <si>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</si>
  <si>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</si>
  <si>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</si>
  <si>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</si>
  <si>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</si>
  <si>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</si>
  <si>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</si>
  <si>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</si>
  <si>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</si>
  <si>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</si>
  <si>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</si>
  <si>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</si>
  <si>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</si>
  <si>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</si>
  <si>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</si>
  <si>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</si>
  <si>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</si>
  <si>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</si>
  <si>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</si>
  <si>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</si>
  <si>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</si>
  <si>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</si>
  <si>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</si>
  <si>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</si>
  <si>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</si>
  <si>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</si>
  <si>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</si>
  <si>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</si>
  <si>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</si>
  <si>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</si>
  <si>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</si>
  <si>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</si>
  <si>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</si>
  <si>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</si>
  <si>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</si>
  <si>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</si>
  <si>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</si>
  <si>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</si>
  <si>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</si>
  <si>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</si>
  <si>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</si>
  <si>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</si>
  <si>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</si>
  <si>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</si>
  <si>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</si>
  <si>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</si>
  <si>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</si>
  <si>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</si>
  <si>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</si>
  <si>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</si>
  <si>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</si>
  <si>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</si>
  <si>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</si>
  <si>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</si>
  <si>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</si>
  <si>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</si>
  <si>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</si>
  <si>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</si>
  <si>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</si>
  <si>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</si>
  <si>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</si>
  <si>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</si>
  <si>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</si>
  <si>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</si>
  <si>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</si>
  <si>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</si>
  <si>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</si>
  <si>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</si>
  <si>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</si>
  <si>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</si>
  <si>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</si>
  <si>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</si>
  <si>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</si>
  <si>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</si>
  <si>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</si>
  <si>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</si>
  <si>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</si>
  <si>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</si>
  <si>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</si>
  <si>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</si>
  <si>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</si>
  <si>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</si>
  <si>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</si>
  <si>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</si>
  <si>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</si>
  <si>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</si>
  <si>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</si>
  <si>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</si>
  <si>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</si>
  <si>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</si>
  <si>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</si>
  <si>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</si>
  <si>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</si>
  <si>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</si>
  <si>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</si>
  <si>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</si>
  <si>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</si>
  <si>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</si>
  <si>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</si>
  <si>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</si>
  <si>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</si>
  <si>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</si>
  <si>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</si>
  <si>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</si>
  <si>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</si>
  <si>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</si>
  <si>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</si>
  <si>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</si>
  <si>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</si>
  <si>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</si>
  <si>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</si>
  <si>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</si>
  <si>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</si>
  <si>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</si>
  <si>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</si>
  <si>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</si>
  <si>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</si>
  <si>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</si>
  <si>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</si>
  <si>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</si>
  <si>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</si>
  <si>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</si>
  <si>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</si>
  <si>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</si>
  <si>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</si>
  <si>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</si>
  <si>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</si>
  <si>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</si>
  <si>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</si>
  <si>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</si>
  <si>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</si>
  <si>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</si>
  <si>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</si>
  <si>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</si>
  <si>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</si>
  <si>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</si>
  <si>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</si>
  <si>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</si>
  <si>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</si>
  <si>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</si>
  <si>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</si>
  <si>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</si>
  <si>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</si>
  <si>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</si>
  <si>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</si>
  <si>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</si>
  <si>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</si>
  <si>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</si>
  <si>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</si>
  <si>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</si>
  <si>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</si>
  <si>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</si>
  <si>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</si>
  <si>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</si>
  <si>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</si>
  <si>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</si>
  <si>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</si>
  <si>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</si>
  <si>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</si>
  <si>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</si>
  <si>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</si>
  <si>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</si>
  <si>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</si>
  <si>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</si>
  <si>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</si>
  <si>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</si>
  <si>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</si>
  <si>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</si>
  <si>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</si>
  <si>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</si>
  <si>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</si>
  <si>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</si>
  <si>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</si>
  <si>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</si>
  <si>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</si>
  <si>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</si>
  <si>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</si>
  <si>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</si>
  <si>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</si>
  <si>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</si>
  <si>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</si>
  <si>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</si>
  <si>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</si>
  <si>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</si>
  <si>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</si>
  <si>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</si>
  <si>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</si>
  <si>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</si>
  <si>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</si>
  <si>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</si>
  <si>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</si>
  <si>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</si>
  <si>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</si>
  <si>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</si>
  <si>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</si>
  <si>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</si>
  <si>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</si>
  <si>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</si>
  <si>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</si>
  <si>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</si>
  <si>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</si>
  <si>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</si>
  <si>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</si>
  <si>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</si>
  <si>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</si>
  <si>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</si>
  <si>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</si>
  <si>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</si>
  <si>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</si>
  <si>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</si>
  <si>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</si>
  <si>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</si>
  <si>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</si>
  <si>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</si>
  <si>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</si>
  <si>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</si>
  <si>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</si>
  <si>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</si>
  <si>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</si>
  <si>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</si>
  <si>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</si>
  <si>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</si>
  <si>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</si>
  <si>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</si>
  <si>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</si>
  <si>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</si>
  <si>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</si>
  <si>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</si>
  <si>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</si>
  <si>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</si>
  <si>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</si>
  <si>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</si>
  <si>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</si>
  <si>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</si>
  <si>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</si>
  <si>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</si>
  <si>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</si>
  <si>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</si>
  <si>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</si>
  <si>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</si>
  <si>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</si>
  <si>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</si>
  <si>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</si>
  <si>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</si>
  <si>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</si>
  <si>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</si>
  <si>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</si>
  <si>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</si>
  <si>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</si>
  <si>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</si>
  <si>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</si>
  <si>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</si>
  <si>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</si>
  <si>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</si>
  <si>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</si>
  <si>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</si>
  <si>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</si>
  <si>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</si>
  <si>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</si>
  <si>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</si>
  <si>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</si>
  <si>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</si>
  <si>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</si>
  <si>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</si>
  <si>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</si>
  <si>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</si>
  <si>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</si>
  <si>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</si>
  <si>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</si>
  <si>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</si>
  <si>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</si>
  <si>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</si>
  <si>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</si>
  <si>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</si>
  <si>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</si>
  <si>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</si>
  <si>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</si>
  <si>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</si>
  <si>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</si>
  <si>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</si>
  <si>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</si>
  <si>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</si>
  <si>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</si>
  <si>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</si>
  <si>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</si>
  <si>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</si>
  <si>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</si>
  <si>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</si>
  <si>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</si>
  <si>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</si>
  <si>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</si>
  <si>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</si>
  <si>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</si>
  <si>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</si>
  <si>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</si>
  <si>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</si>
  <si>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</si>
  <si>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</si>
  <si>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</si>
  <si>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</si>
  <si>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</si>
  <si>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</si>
  <si>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</si>
  <si>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</si>
  <si>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</si>
  <si>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</si>
  <si>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</si>
  <si>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</si>
  <si>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</si>
  <si>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</si>
  <si>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</si>
  <si>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</si>
  <si>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</si>
  <si>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</si>
  <si>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</si>
  <si>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</si>
  <si>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</si>
  <si>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</si>
  <si>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</si>
  <si>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</si>
  <si>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</si>
  <si>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</si>
  <si>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</si>
  <si>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</si>
  <si>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</si>
  <si>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</si>
  <si>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</si>
  <si>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</si>
  <si>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</si>
  <si>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</si>
  <si>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</si>
  <si>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</si>
  <si>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</si>
  <si>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</si>
  <si>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</si>
  <si>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</si>
  <si>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</si>
  <si>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</si>
  <si>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</si>
  <si>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</si>
  <si>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</si>
  <si>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</si>
  <si>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</si>
  <si>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</si>
  <si>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</si>
  <si>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</si>
  <si>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</si>
  <si>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</si>
  <si>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</si>
  <si>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</si>
  <si>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</si>
  <si>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</si>
  <si>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</si>
  <si>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</si>
  <si>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</si>
  <si>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</si>
  <si>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</si>
  <si>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</si>
  <si>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</si>
  <si>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</si>
  <si>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</si>
  <si>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</si>
  <si>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</si>
  <si>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</si>
  <si>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</si>
  <si>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</si>
  <si>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</si>
  <si>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</si>
  <si>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</si>
  <si>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</si>
  <si>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</si>
  <si>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</si>
  <si>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</si>
  <si>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</si>
  <si>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</si>
  <si>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</si>
  <si>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</si>
  <si>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</si>
  <si>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</si>
  <si>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</si>
  <si>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</si>
  <si>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</si>
  <si>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</si>
  <si>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</si>
  <si>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</si>
  <si>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</si>
  <si>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</si>
  <si>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</si>
  <si>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</si>
  <si>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</si>
  <si>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</si>
  <si>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</si>
  <si>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</si>
  <si>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</si>
  <si>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</si>
  <si>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</si>
  <si>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</si>
  <si>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</si>
  <si>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</si>
  <si>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</si>
  <si>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</si>
  <si>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</si>
  <si>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</si>
  <si>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</si>
  <si>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</si>
  <si>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</si>
  <si>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</si>
  <si>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</si>
  <si>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</si>
  <si>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</si>
  <si>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</si>
  <si>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</si>
  <si>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</si>
  <si>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</si>
  <si>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</si>
  <si>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</si>
  <si>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</si>
  <si>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</si>
  <si>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</si>
  <si>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</si>
  <si>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</si>
  <si>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</si>
  <si>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</si>
  <si>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</si>
  <si>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</si>
  <si>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</si>
  <si>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</si>
  <si>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</si>
  <si>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</si>
  <si>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</si>
  <si>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</si>
  <si>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</si>
  <si>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</si>
  <si>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</si>
  <si>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</si>
  <si>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</si>
  <si>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</si>
  <si>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</si>
  <si>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</si>
  <si>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</si>
  <si>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</si>
  <si>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</si>
  <si>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</si>
  <si>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</si>
  <si>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</si>
  <si>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</si>
  <si>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</si>
  <si>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</si>
  <si>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</si>
  <si>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</si>
  <si>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</si>
  <si>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</si>
  <si>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</si>
  <si>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</si>
  <si>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</si>
  <si>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</si>
  <si>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</si>
  <si>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</si>
  <si>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</si>
  <si>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</si>
  <si>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</si>
  <si>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</si>
  <si>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</si>
  <si>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</si>
  <si>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</si>
  <si>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</si>
  <si>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</si>
  <si>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</si>
  <si>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</si>
  <si>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</si>
  <si>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</si>
  <si>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</si>
  <si>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</si>
  <si>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</si>
  <si>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</si>
  <si>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</si>
  <si>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</si>
  <si>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</si>
  <si>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</si>
  <si>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</si>
  <si>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</si>
  <si>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</si>
  <si>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</si>
  <si>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</si>
  <si>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</si>
  <si>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</si>
  <si>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</si>
  <si>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</si>
  <si>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</si>
  <si>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</si>
  <si>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</si>
  <si>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</si>
  <si>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</si>
  <si>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</si>
  <si>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</si>
  <si>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</si>
  <si>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</si>
  <si>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</si>
  <si>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</si>
  <si>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</si>
  <si>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</si>
  <si>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</si>
  <si>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</si>
  <si>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</si>
  <si>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</si>
  <si>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</si>
  <si>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</si>
  <si>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</si>
  <si>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</si>
  <si>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</si>
  <si>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</si>
  <si>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</si>
  <si>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</si>
  <si>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</si>
  <si>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</si>
  <si>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</si>
  <si>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</si>
  <si>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</si>
  <si>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</si>
  <si>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</si>
  <si>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</si>
  <si>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</si>
  <si>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</si>
  <si>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</si>
  <si>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</si>
  <si>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</si>
  <si>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</si>
  <si>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</si>
  <si>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</si>
  <si>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</si>
  <si>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</si>
  <si>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</si>
  <si>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</si>
  <si>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</si>
  <si>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</si>
  <si>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</si>
  <si>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</si>
  <si>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</si>
  <si>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</si>
  <si>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</si>
  <si>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</si>
  <si>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</si>
  <si>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</si>
  <si>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</si>
  <si>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</si>
  <si>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</si>
  <si>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</si>
  <si>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</si>
  <si>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</si>
  <si>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</si>
  <si>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</si>
  <si>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</si>
  <si>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</si>
  <si>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</si>
  <si>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</si>
  <si>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</si>
  <si>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</si>
  <si>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</si>
  <si>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</si>
  <si>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</si>
  <si>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</si>
  <si>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</si>
  <si>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</si>
  <si>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</si>
  <si>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</si>
  <si>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</si>
  <si>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</si>
  <si>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</si>
  <si>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</si>
  <si>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</si>
  <si>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</si>
  <si>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</si>
  <si>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</si>
  <si>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</si>
  <si>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</si>
  <si>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</si>
  <si>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</si>
  <si>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</si>
  <si>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</si>
  <si>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</si>
  <si>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</si>
  <si>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</si>
  <si>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</si>
  <si>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</si>
  <si>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</si>
  <si>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</si>
  <si>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</si>
  <si>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</si>
  <si>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</si>
  <si>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</si>
  <si>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</si>
  <si>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</si>
  <si>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</si>
  <si>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</si>
  <si>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</si>
  <si>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</si>
  <si>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</si>
  <si>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</si>
  <si>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</si>
  <si>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</si>
  <si>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</si>
  <si>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</si>
  <si>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</si>
  <si>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</si>
  <si>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</si>
  <si>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</si>
  <si>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</si>
  <si>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</si>
  <si>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</si>
  <si>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</si>
  <si>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</si>
  <si>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</si>
  <si>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</si>
  <si>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</si>
  <si>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</si>
  <si>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</si>
  <si>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</si>
  <si>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</si>
  <si>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</si>
  <si>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</si>
  <si>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</si>
  <si>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</si>
  <si>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</si>
  <si>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</si>
  <si>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</si>
  <si>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</si>
  <si>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</si>
  <si>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</si>
  <si>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</si>
  <si>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</si>
  <si>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</si>
  <si>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</si>
  <si>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</si>
  <si>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</si>
  <si>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</si>
  <si>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</si>
  <si>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</si>
  <si>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</si>
  <si>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</si>
  <si>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</si>
  <si>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</si>
  <si>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</si>
  <si>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</si>
  <si>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</si>
  <si>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</si>
  <si>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</si>
  <si>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</si>
  <si>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</si>
  <si>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</si>
  <si>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</si>
  <si>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</si>
  <si>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</si>
  <si>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</si>
  <si>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</si>
  <si>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</si>
  <si>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</si>
  <si>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</si>
  <si>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</si>
  <si>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</si>
  <si>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</si>
  <si>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</si>
  <si>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</si>
  <si>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</si>
  <si>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</si>
  <si>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</si>
  <si>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</si>
  <si>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</si>
  <si>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</si>
  <si>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</si>
  <si>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</si>
  <si>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</si>
  <si>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</si>
  <si>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</si>
  <si>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</si>
  <si>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</si>
  <si>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</si>
  <si>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</si>
  <si>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</si>
  <si>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</si>
  <si>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</si>
  <si>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</si>
  <si>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</si>
  <si>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</si>
  <si>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</si>
  <si>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</si>
  <si>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</si>
  <si>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</si>
  <si>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</si>
  <si>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</si>
  <si>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</si>
  <si>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</si>
  <si>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</si>
  <si>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</si>
  <si>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</si>
  <si>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</si>
  <si>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</si>
  <si>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</si>
  <si>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</si>
  <si>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</si>
  <si>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</si>
  <si>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</si>
  <si>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</si>
  <si>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</si>
  <si>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</si>
  <si>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</si>
  <si>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</si>
  <si>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</si>
  <si>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</si>
  <si>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</si>
  <si>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</si>
  <si>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</si>
  <si>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</si>
  <si>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</si>
  <si>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</si>
  <si>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</si>
  <si>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</si>
  <si>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</si>
  <si>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</si>
  <si>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</si>
  <si>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</si>
  <si>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</si>
  <si>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</si>
  <si>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</si>
  <si>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</si>
  <si>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</si>
  <si>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</si>
  <si>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</si>
  <si>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</si>
  <si>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</si>
  <si>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</si>
  <si>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</si>
  <si>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</si>
  <si>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</si>
  <si>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</si>
  <si>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</si>
  <si>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</si>
  <si>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</si>
  <si>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</si>
  <si>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</si>
  <si>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</si>
  <si>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</si>
  <si>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</si>
  <si>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</si>
  <si>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</si>
  <si>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</si>
  <si>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</si>
  <si>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</si>
  <si>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</si>
  <si>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</si>
  <si>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</si>
  <si>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</si>
  <si>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</si>
  <si>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</si>
  <si>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</si>
  <si>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</si>
  <si>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</si>
  <si>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</si>
  <si>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</si>
  <si>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</si>
  <si>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</si>
  <si>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</si>
  <si>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</si>
  <si>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</si>
  <si>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</si>
  <si>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</si>
  <si>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</si>
  <si>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</si>
  <si>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</si>
  <si>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</si>
  <si>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</si>
  <si>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</si>
  <si>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</si>
  <si>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</si>
  <si>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</si>
  <si>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</si>
  <si>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</si>
  <si>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</si>
  <si>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</si>
  <si>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</si>
  <si>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</si>
  <si>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</si>
  <si>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</si>
  <si>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</si>
  <si>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</si>
  <si>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</si>
  <si>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</si>
  <si>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</si>
  <si>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</si>
  <si>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</si>
  <si>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</si>
  <si>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</si>
  <si>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</si>
  <si>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</si>
  <si>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</si>
  <si>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</si>
  <si>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</si>
  <si>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</si>
  <si>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</si>
  <si>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</si>
  <si>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</si>
  <si>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</si>
  <si>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</si>
  <si>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</si>
  <si>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</si>
  <si>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</si>
  <si>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</si>
  <si>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</si>
  <si>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</si>
  <si>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</si>
  <si>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</si>
  <si>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</si>
  <si>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</si>
  <si>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</si>
  <si>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</si>
  <si>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</si>
  <si>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</si>
  <si>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</si>
  <si>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</si>
  <si>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</si>
  <si>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</si>
  <si>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</si>
  <si>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</si>
  <si>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</si>
  <si>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</si>
  <si>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</si>
  <si>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</si>
  <si>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</si>
  <si>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</si>
  <si>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</si>
  <si>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</si>
  <si>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</si>
  <si>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</si>
  <si>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</si>
  <si>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</si>
  <si>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</si>
  <si>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</si>
  <si>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</si>
  <si>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</si>
  <si>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</si>
  <si>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</si>
  <si>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</si>
  <si>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</si>
  <si>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</si>
  <si>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</si>
  <si>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</si>
  <si>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</si>
  <si>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</si>
  <si>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</si>
  <si>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</si>
  <si>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</si>
  <si>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</si>
  <si>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</si>
  <si>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</si>
  <si>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</si>
  <si>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</si>
  <si>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</si>
  <si>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</si>
  <si>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</si>
  <si>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</si>
  <si>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</si>
  <si>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</si>
  <si>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</si>
  <si>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</si>
  <si>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</si>
  <si>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</si>
  <si>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</si>
  <si>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</si>
  <si>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</si>
  <si>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</si>
  <si>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</si>
  <si>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</si>
  <si>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</si>
  <si>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</si>
  <si>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</si>
  <si>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</si>
  <si>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</si>
  <si>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</si>
  <si>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</si>
  <si>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</si>
  <si>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</si>
  <si>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</si>
  <si>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</si>
  <si>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</si>
  <si>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</si>
  <si>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</si>
  <si>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</si>
  <si>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</si>
  <si>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</si>
  <si>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</si>
  <si>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</si>
  <si>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</si>
  <si>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</si>
  <si>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</si>
  <si>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</si>
  <si>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</si>
  <si>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</si>
  <si>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</si>
  <si>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</si>
  <si>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</si>
  <si>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</si>
  <si>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</si>
  <si>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</si>
  <si>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</si>
  <si>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</si>
  <si>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</si>
  <si>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</si>
  <si>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</si>
  <si>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</si>
  <si>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</si>
  <si>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</si>
  <si>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</si>
  <si>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</si>
  <si>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</si>
  <si>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</si>
  <si>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</si>
  <si>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</si>
  <si>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</si>
  <si>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</si>
  <si>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</si>
  <si>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</si>
  <si>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</si>
  <si>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</si>
  <si>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</si>
  <si>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</si>
  <si>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</si>
  <si>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</si>
  <si>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</si>
  <si>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</si>
  <si>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</si>
  <si>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</si>
  <si>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</si>
  <si>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</si>
  <si>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</si>
  <si>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</si>
  <si>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</si>
  <si>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</si>
  <si>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</si>
  <si>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</si>
  <si>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</si>
  <si>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</si>
  <si>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</si>
  <si>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</si>
  <si>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</si>
  <si>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</si>
  <si>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</si>
  <si>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</si>
  <si>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</si>
  <si>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</si>
  <si>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</si>
  <si>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</si>
  <si>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</si>
  <si>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</si>
  <si>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</si>
  <si>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</si>
  <si>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</si>
  <si>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</si>
  <si>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</si>
  <si>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</si>
  <si>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</si>
  <si>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</si>
  <si>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</si>
  <si>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</si>
  <si>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</si>
  <si>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</si>
  <si>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</si>
  <si>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</si>
  <si>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</si>
  <si>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</si>
  <si>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</si>
  <si>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</si>
  <si>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</si>
  <si>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</si>
  <si>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</si>
  <si>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</si>
  <si>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</si>
  <si>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</si>
  <si>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</si>
  <si>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</si>
  <si>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</si>
  <si>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</si>
  <si>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</si>
  <si>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</si>
  <si>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</si>
  <si>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</si>
  <si>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</si>
  <si>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</si>
  <si>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</si>
  <si>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</si>
  <si>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</si>
  <si>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</si>
  <si>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</si>
  <si>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</si>
  <si>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</si>
  <si>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</si>
  <si>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</si>
  <si>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</si>
  <si>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</si>
  <si>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</si>
  <si>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</si>
  <si>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</si>
  <si>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</si>
  <si>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</si>
  <si>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</si>
  <si>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</si>
  <si>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</si>
  <si>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</si>
  <si>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</si>
  <si>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</si>
  <si>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</si>
  <si>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</si>
  <si>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</si>
  <si>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</si>
  <si>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</si>
  <si>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</si>
  <si>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</si>
  <si>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</si>
  <si>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</si>
  <si>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</si>
  <si>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</si>
  <si>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</si>
  <si>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</si>
  <si>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</si>
  <si>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</si>
  <si>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</si>
  <si>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</si>
  <si>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</si>
  <si>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</si>
  <si>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</si>
  <si>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</si>
  <si>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</si>
  <si>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</si>
  <si>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</si>
  <si>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</si>
  <si>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</si>
  <si>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</si>
  <si>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</si>
  <si>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</si>
  <si>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</si>
  <si>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</si>
  <si>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</si>
  <si>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</si>
  <si>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</si>
  <si>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</si>
  <si>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</si>
  <si>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</si>
  <si>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</si>
  <si>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</si>
  <si>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</si>
  <si>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</si>
  <si>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</si>
  <si>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</si>
  <si>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</si>
  <si>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</si>
  <si>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</si>
  <si>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</si>
  <si>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</si>
  <si>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</si>
  <si>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</si>
  <si>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</si>
  <si>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</si>
  <si>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</si>
  <si>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</si>
  <si>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</si>
  <si>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</si>
  <si>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</si>
  <si>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</si>
  <si>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</si>
  <si>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</si>
  <si>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</si>
  <si>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</si>
  <si>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</si>
  <si>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</si>
  <si>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</si>
  <si>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</si>
  <si>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</si>
  <si>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</si>
  <si>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</si>
  <si>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</si>
  <si>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</si>
  <si>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</si>
  <si>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</si>
  <si>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</si>
  <si>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</si>
  <si>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</si>
  <si>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</si>
  <si>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</si>
  <si>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</si>
  <si>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</si>
  <si>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</si>
  <si>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</si>
  <si>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</si>
  <si>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</si>
  <si>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</si>
  <si>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</si>
  <si>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</si>
  <si>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</si>
  <si>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</si>
  <si>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</si>
  <si>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</si>
  <si>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</si>
  <si>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</si>
  <si>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</si>
  <si>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</si>
  <si>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</si>
  <si>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</si>
  <si>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</si>
  <si>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</si>
  <si>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</si>
  <si>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</si>
  <si>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</si>
  <si>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</si>
  <si>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</si>
  <si>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</si>
  <si>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</si>
  <si>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</si>
  <si>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</si>
  <si>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</si>
  <si>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</si>
  <si>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</si>
  <si>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</si>
  <si>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</si>
  <si>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</si>
  <si>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</si>
  <si>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</si>
  <si>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</si>
  <si>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</si>
  <si>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</si>
  <si>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</si>
  <si>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</si>
  <si>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</si>
  <si>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</si>
  <si>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</si>
  <si>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</si>
  <si>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</si>
  <si>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</si>
  <si>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</si>
  <si>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</si>
  <si>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</si>
  <si>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</si>
  <si>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</si>
  <si>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</si>
  <si>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</si>
  <si>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</si>
  <si>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</si>
  <si>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</si>
  <si>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</si>
  <si>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</si>
  <si>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</si>
  <si>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</si>
  <si>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</si>
  <si>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</si>
  <si>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</si>
  <si>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</si>
  <si>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</si>
  <si>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</si>
  <si>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</si>
  <si>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</si>
  <si>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</si>
  <si>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</si>
  <si>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</si>
  <si>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</si>
  <si>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</si>
  <si>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</si>
  <si>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</si>
  <si>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</si>
  <si>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</si>
  <si>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</si>
  <si>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</si>
  <si>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</si>
  <si>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</si>
  <si>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</si>
  <si>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</si>
  <si>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</si>
  <si>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</si>
  <si>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</si>
  <si>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</si>
  <si>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</si>
  <si>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</si>
  <si>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</si>
  <si>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</si>
  <si>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</si>
  <si>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</si>
  <si>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</si>
  <si>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</si>
  <si>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</si>
  <si>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</si>
  <si>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</si>
  <si>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</si>
  <si>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</si>
  <si>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</si>
  <si>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</si>
  <si>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</si>
  <si>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</si>
  <si>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</si>
  <si>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</si>
  <si>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</si>
  <si>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</si>
  <si>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</si>
  <si>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</si>
  <si>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</si>
  <si>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</si>
  <si>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</si>
  <si>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</si>
  <si>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</si>
  <si>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</si>
  <si>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</si>
  <si>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</si>
  <si>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</si>
  <si>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</si>
  <si>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</si>
  <si>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</si>
  <si>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</si>
  <si>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</si>
  <si>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</si>
  <si>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</si>
  <si>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</si>
  <si>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</si>
  <si>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</si>
  <si>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</si>
  <si>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</si>
  <si>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</si>
  <si>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</si>
  <si>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</si>
  <si>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</si>
  <si>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</si>
  <si>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</si>
  <si>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</si>
  <si>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</si>
  <si>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</si>
  <si>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</si>
  <si>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</si>
  <si>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</si>
  <si>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</si>
  <si>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</si>
  <si>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</si>
  <si>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</si>
  <si>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</si>
  <si>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</si>
  <si>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</si>
  <si>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</si>
  <si>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</si>
  <si>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</si>
  <si>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</si>
  <si>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</si>
  <si>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</si>
  <si>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</si>
  <si>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</si>
  <si>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</si>
  <si>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</si>
  <si>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</si>
  <si>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</si>
  <si>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</si>
  <si>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</si>
  <si>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</si>
  <si>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</si>
  <si>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</si>
  <si>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</si>
  <si>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</si>
  <si>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</si>
  <si>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</si>
  <si>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</si>
  <si>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</si>
  <si>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</si>
  <si>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</si>
  <si>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</si>
  <si>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</si>
  <si>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</si>
  <si>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</si>
  <si>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</si>
  <si>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</si>
  <si>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</si>
  <si>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</si>
  <si>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</si>
  <si>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</si>
  <si>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</si>
  <si>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</si>
  <si>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</si>
  <si>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</si>
  <si>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</si>
  <si>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</si>
  <si>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</si>
  <si>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</si>
  <si>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</si>
  <si>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</si>
  <si>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</si>
  <si>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</si>
  <si>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</si>
  <si>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</si>
  <si>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</si>
  <si>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</si>
  <si>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</si>
  <si>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</si>
  <si>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</si>
  <si>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</si>
  <si>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</si>
  <si>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</si>
  <si>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</si>
  <si>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</si>
  <si>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</si>
  <si>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</si>
  <si>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</si>
  <si>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</si>
  <si>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</si>
  <si>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</si>
  <si>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</si>
  <si>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</si>
  <si>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</si>
  <si>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</si>
  <si>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</si>
  <si>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</si>
  <si>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</si>
  <si>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</si>
  <si>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</si>
  <si>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</si>
  <si>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</si>
  <si>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</si>
  <si>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</si>
  <si>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</si>
  <si>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</si>
  <si>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</si>
  <si>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</si>
  <si>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</si>
  <si>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</si>
  <si>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</si>
  <si>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</si>
  <si>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</si>
  <si>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</si>
  <si>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</si>
  <si>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</si>
  <si>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</si>
  <si>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</si>
  <si>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</si>
  <si>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</si>
  <si>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</si>
  <si>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</si>
  <si>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</si>
  <si>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</si>
  <si>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</si>
  <si>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</si>
  <si>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</si>
  <si>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</si>
  <si>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</si>
  <si>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</si>
  <si>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</si>
  <si>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</si>
  <si>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</si>
  <si>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</si>
  <si>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</si>
  <si>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</si>
  <si>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</si>
  <si>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</si>
  <si>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</si>
  <si>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</si>
  <si>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</si>
  <si>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</si>
  <si>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</si>
  <si>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</si>
  <si>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</si>
  <si>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</si>
  <si>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</si>
  <si>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</si>
  <si>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</si>
  <si>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</si>
  <si>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</si>
  <si>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</si>
  <si>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</si>
  <si>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</si>
  <si>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</si>
  <si>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</si>
  <si>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</si>
  <si>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</si>
  <si>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</si>
  <si>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</si>
  <si>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</si>
  <si>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</si>
  <si>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</si>
  <si>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</si>
  <si>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</si>
  <si>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</si>
  <si>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</si>
  <si>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</si>
  <si>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</si>
  <si>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</si>
  <si>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</si>
  <si>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</si>
  <si>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</si>
  <si>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</si>
  <si>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</si>
  <si>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</si>
  <si>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</si>
  <si>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</si>
  <si>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</si>
  <si>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</si>
  <si>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</si>
  <si>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</si>
  <si>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</si>
  <si>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</si>
  <si>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</si>
  <si>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</si>
  <si>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</si>
  <si>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</si>
  <si>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</si>
  <si>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</si>
  <si>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</si>
  <si>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</si>
  <si>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</si>
  <si>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</si>
  <si>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</si>
  <si>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</si>
  <si>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</si>
  <si>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</si>
  <si>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</si>
  <si>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</si>
  <si>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</si>
  <si>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</si>
  <si>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</si>
  <si>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</si>
  <si>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</si>
  <si>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</si>
  <si>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</si>
  <si>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</si>
  <si>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</si>
  <si>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</si>
  <si>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</si>
  <si>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</si>
  <si>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</si>
  <si>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</si>
  <si>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</si>
  <si>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</si>
  <si>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</si>
  <si>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</si>
  <si>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</si>
  <si>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</si>
  <si>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</si>
  <si>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</si>
  <si>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</si>
  <si>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</si>
  <si>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</si>
  <si>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</si>
  <si>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</si>
  <si>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</si>
  <si>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</si>
  <si>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</si>
  <si>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</si>
  <si>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</si>
  <si>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</si>
  <si>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</si>
  <si>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</si>
  <si>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</si>
  <si>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</si>
  <si>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</si>
  <si>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</si>
  <si>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</si>
  <si>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</si>
  <si>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</si>
  <si>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</si>
  <si>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</si>
  <si>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</si>
  <si>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</si>
  <si>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</si>
  <si>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</si>
  <si>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</si>
  <si>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</si>
  <si>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</si>
  <si>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</si>
  <si>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</si>
  <si>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</si>
  <si>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</si>
  <si>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</si>
  <si>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</si>
  <si>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</si>
  <si>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</si>
  <si>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</si>
  <si>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</si>
  <si>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</si>
  <si>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</si>
  <si>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</si>
  <si>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</si>
  <si>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</si>
  <si>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</si>
  <si>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</si>
  <si>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</si>
  <si>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</si>
  <si>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</si>
  <si>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</si>
  <si>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</si>
  <si>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</si>
  <si>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</si>
  <si>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</si>
  <si>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</si>
  <si>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</si>
  <si>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</si>
  <si>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</si>
  <si>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</si>
  <si>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</si>
  <si>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</si>
  <si>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</si>
  <si>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</si>
  <si>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</si>
  <si>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</si>
  <si>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</si>
  <si>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</si>
  <si>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</si>
  <si>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</si>
  <si>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</si>
  <si>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</si>
  <si>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</si>
  <si>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</si>
  <si>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</si>
  <si>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</si>
  <si>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</si>
  <si>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</si>
  <si>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</si>
  <si>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</si>
  <si>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</si>
  <si>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</si>
  <si>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</si>
  <si>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</si>
  <si>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</si>
  <si>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</si>
  <si>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</si>
  <si>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</si>
  <si>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</si>
  <si>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</si>
  <si>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</si>
  <si>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</si>
  <si>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</si>
  <si>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</si>
  <si>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</si>
  <si>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</si>
  <si>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</si>
  <si>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</si>
  <si>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</si>
  <si>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</si>
  <si>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</si>
  <si>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</si>
  <si>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</si>
  <si>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</si>
  <si>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</si>
  <si>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</si>
  <si>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</si>
  <si>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</si>
  <si>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</si>
  <si>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</si>
  <si>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</si>
  <si>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</si>
  <si>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</si>
  <si>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</si>
  <si>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</si>
  <si>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</si>
  <si>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</si>
  <si>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</si>
  <si>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</si>
  <si>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</si>
  <si>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</si>
  <si>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</si>
  <si>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</si>
  <si>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</si>
  <si>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</si>
  <si>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</si>
  <si>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</si>
  <si>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</si>
  <si>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</si>
  <si>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</si>
  <si>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</si>
  <si>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</si>
  <si>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</si>
  <si>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</si>
  <si>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</si>
  <si>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</si>
  <si>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</si>
  <si>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</si>
  <si>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</si>
  <si>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</si>
  <si>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</si>
  <si>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</si>
  <si>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</si>
  <si>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</si>
  <si>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</si>
  <si>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</si>
  <si>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</si>
  <si>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</si>
  <si>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</si>
  <si>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</si>
  <si>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</si>
  <si>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</si>
  <si>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</si>
  <si>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</si>
  <si>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</si>
  <si>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</si>
  <si>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</si>
  <si>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</si>
  <si>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</si>
  <si>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</si>
  <si>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</si>
  <si>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</si>
  <si>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</si>
  <si>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</si>
  <si>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</si>
  <si>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</si>
  <si>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</si>
  <si>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</si>
  <si>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</si>
  <si>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</si>
  <si>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</si>
  <si>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</si>
  <si>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</si>
  <si>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</si>
  <si>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</si>
  <si>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</si>
  <si>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</si>
  <si>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</si>
  <si>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</si>
  <si>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</si>
  <si>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</si>
  <si>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</si>
  <si>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</si>
  <si>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</si>
  <si>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</si>
  <si>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</si>
  <si>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</si>
  <si>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</si>
  <si>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</si>
  <si>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</si>
  <si>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</si>
  <si>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</si>
  <si>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</si>
  <si>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</si>
  <si>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</si>
  <si>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</si>
  <si>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</si>
  <si>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</si>
  <si>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</si>
  <si>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</si>
  <si>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</si>
  <si>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</si>
  <si>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</si>
  <si>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</si>
  <si>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</si>
  <si>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</si>
  <si>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</si>
  <si>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</si>
  <si>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</si>
  <si>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</si>
  <si>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</si>
  <si>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</si>
  <si>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</si>
  <si>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</si>
  <si>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</si>
  <si>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</si>
  <si>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</si>
  <si>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</si>
  <si>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</si>
  <si>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</si>
  <si>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</si>
  <si>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</si>
  <si>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</si>
  <si>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</si>
  <si>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</si>
  <si>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</si>
  <si>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</si>
  <si>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</si>
  <si>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</si>
  <si>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</si>
  <si>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</si>
  <si>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</si>
  <si>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</si>
  <si>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</si>
  <si>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</si>
  <si>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</si>
  <si>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</si>
  <si>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</si>
  <si>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</si>
  <si>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</si>
  <si>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</si>
  <si>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</si>
  <si>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</si>
  <si>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</si>
  <si>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</si>
  <si>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</si>
  <si>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</si>
  <si>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</si>
  <si>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</si>
  <si>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</si>
  <si>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</si>
  <si>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</si>
  <si>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</si>
  <si>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</si>
  <si>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</si>
  <si>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</si>
  <si>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</si>
  <si>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</si>
  <si>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</si>
  <si>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</si>
  <si>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</si>
  <si>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</si>
  <si>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</si>
  <si>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</si>
  <si>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</si>
  <si>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</si>
  <si>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</si>
  <si>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</si>
  <si>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</si>
  <si>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</si>
  <si>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</si>
  <si>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</si>
  <si>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</si>
  <si>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</si>
  <si>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</si>
  <si>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</si>
  <si>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</si>
  <si>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</si>
  <si>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</si>
  <si>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</si>
  <si>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</si>
  <si>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</si>
  <si>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</si>
  <si>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</si>
  <si>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</si>
  <si>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</si>
  <si>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</si>
  <si>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</si>
  <si>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</si>
  <si>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</si>
  <si>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</si>
  <si>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</si>
  <si>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</si>
  <si>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</si>
  <si>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</si>
  <si>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</si>
  <si>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</si>
  <si>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</si>
  <si>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</si>
  <si>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</si>
  <si>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</si>
  <si>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</si>
  <si>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</si>
  <si>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</si>
  <si>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</si>
  <si>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</si>
  <si>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</si>
  <si>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</si>
  <si>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</si>
  <si>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</si>
  <si>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</si>
  <si>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</si>
  <si>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</si>
  <si>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</si>
  <si>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</si>
  <si>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</si>
  <si>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</si>
  <si>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</si>
  <si>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</si>
  <si>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</si>
  <si>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</si>
  <si>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</si>
  <si>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</si>
  <si>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</si>
  <si>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</si>
  <si>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</si>
  <si>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</si>
  <si>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</si>
  <si>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</si>
  <si>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</si>
  <si>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</si>
  <si>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</si>
  <si>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</si>
  <si>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</si>
  <si>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</si>
  <si>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</si>
  <si>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</si>
  <si>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</si>
  <si>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</si>
  <si>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</si>
  <si>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</si>
  <si>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</si>
  <si>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</si>
  <si>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</si>
  <si>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</si>
  <si>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</si>
  <si>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</si>
  <si>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</si>
  <si>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</si>
  <si>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</si>
  <si>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</si>
  <si>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</si>
  <si>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</si>
  <si>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</si>
  <si>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</si>
  <si>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</si>
  <si>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</si>
  <si>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</si>
  <si>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</si>
  <si>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</si>
  <si>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</si>
  <si>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</si>
  <si>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</si>
  <si>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</si>
  <si>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</si>
  <si>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</si>
  <si>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</si>
  <si>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</si>
  <si>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</si>
  <si>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</si>
  <si>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</si>
  <si>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</si>
  <si>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</si>
  <si>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</si>
  <si>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</si>
  <si>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</si>
  <si>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</si>
  <si>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</si>
  <si>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</si>
  <si>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</si>
  <si>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</si>
  <si>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</si>
  <si>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</si>
  <si>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</si>
  <si>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</si>
  <si>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</si>
  <si>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</si>
  <si>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</si>
  <si>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</si>
  <si>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</si>
  <si>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</si>
  <si>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</si>
  <si>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</si>
  <si>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</si>
  <si>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</si>
  <si>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</si>
  <si>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</si>
  <si>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</si>
  <si>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</si>
  <si>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</si>
  <si>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</si>
  <si>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</si>
  <si>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</si>
  <si>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</si>
  <si>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</si>
  <si>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</si>
  <si>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</si>
  <si>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</si>
  <si>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</si>
  <si>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</si>
  <si>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</si>
  <si>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</si>
  <si>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</si>
  <si>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</si>
  <si>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</si>
  <si>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</si>
  <si>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</si>
  <si>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</si>
  <si>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</si>
  <si>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</si>
  <si>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</si>
  <si>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</si>
  <si>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</si>
  <si>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</si>
  <si>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</si>
  <si>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</si>
  <si>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</si>
  <si>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</si>
  <si>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</si>
  <si>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</si>
  <si>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</si>
  <si>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</si>
  <si>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</si>
  <si>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</si>
  <si>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</si>
  <si>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</si>
  <si>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</si>
  <si>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</si>
  <si>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</si>
  <si>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</si>
  <si>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</si>
  <si>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</si>
  <si>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</si>
  <si>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</si>
  <si>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</si>
  <si>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</si>
  <si>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</si>
  <si>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</si>
  <si>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</si>
  <si>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</si>
  <si>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</si>
  <si>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</si>
  <si>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</si>
  <si>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</si>
  <si>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</si>
  <si>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</si>
  <si>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</si>
  <si>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</si>
  <si>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</si>
  <si>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</si>
  <si>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</si>
  <si>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</si>
  <si>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</si>
  <si>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</si>
  <si>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</si>
  <si>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</si>
  <si>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</si>
  <si>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</si>
  <si>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</si>
  <si>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</si>
  <si>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</si>
  <si>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</si>
  <si>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</si>
  <si>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</si>
  <si>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</si>
  <si>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</si>
  <si>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</si>
  <si>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</si>
  <si>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</si>
  <si>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</si>
  <si>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</si>
  <si>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</si>
  <si>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</si>
  <si>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</si>
  <si>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</si>
  <si>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</si>
  <si>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</si>
  <si>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</si>
  <si>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</si>
  <si>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</si>
  <si>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</si>
  <si>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</si>
  <si>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</si>
  <si>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</si>
  <si>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</si>
  <si>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</si>
  <si>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</si>
  <si>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</si>
  <si>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</si>
  <si>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</si>
  <si>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</si>
  <si>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</si>
  <si>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</si>
  <si>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</si>
  <si>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</si>
  <si>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</si>
  <si>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</si>
  <si>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</si>
  <si>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</si>
  <si>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</si>
  <si>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</si>
  <si>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</si>
  <si>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</si>
  <si>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</si>
  <si>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</si>
  <si>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</si>
  <si>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</si>
  <si>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</si>
  <si>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</si>
  <si>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</si>
  <si>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</si>
  <si>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</si>
  <si>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</si>
  <si>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</si>
  <si>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</si>
  <si>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</si>
  <si>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</si>
  <si>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</si>
  <si>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</si>
  <si>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</si>
  <si>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</si>
  <si>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</si>
  <si>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</si>
  <si>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</si>
  <si>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</si>
  <si>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</si>
  <si>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</si>
  <si>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</si>
  <si>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</si>
  <si>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</si>
  <si>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</si>
  <si>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</si>
  <si>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</si>
  <si>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</si>
  <si>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</si>
  <si>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</si>
  <si>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</si>
  <si>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</si>
  <si>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</si>
  <si>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</si>
  <si>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</si>
  <si>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</si>
  <si>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</si>
  <si>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</si>
  <si>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</si>
  <si>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</si>
  <si>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</si>
  <si>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</si>
  <si>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</si>
  <si>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</si>
  <si>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</si>
  <si>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</si>
  <si>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</si>
  <si>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</si>
  <si>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</si>
  <si>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</si>
  <si>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</si>
  <si>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</si>
  <si>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</si>
  <si>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</si>
  <si>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</si>
  <si>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</si>
  <si>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</si>
  <si>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</si>
  <si>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</si>
  <si>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</si>
  <si>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</si>
  <si>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</si>
  <si>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</si>
  <si>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</si>
  <si>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</si>
  <si>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</si>
  <si>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</si>
  <si>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</si>
  <si>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</si>
  <si>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</si>
  <si>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</si>
  <si>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</si>
  <si>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</si>
  <si>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</si>
  <si>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</si>
  <si>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</si>
  <si>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</si>
  <si>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</si>
  <si>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</si>
  <si>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</si>
  <si>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</si>
  <si>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</si>
  <si>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</si>
  <si>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</si>
  <si>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</si>
  <si>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</si>
  <si>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</si>
  <si>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</si>
  <si>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</si>
  <si>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</si>
  <si>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</si>
  <si>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</si>
  <si>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</si>
  <si>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</si>
  <si>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</si>
  <si>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</si>
  <si>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</si>
  <si>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</si>
  <si>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</si>
  <si>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</si>
  <si>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</si>
  <si>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</si>
  <si>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</si>
  <si>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</si>
  <si>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</si>
  <si>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</si>
  <si>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</si>
  <si>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</si>
  <si>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</si>
  <si>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</si>
  <si>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</si>
  <si>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</si>
  <si>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</si>
  <si>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</si>
  <si>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</si>
  <si>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</si>
  <si>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</si>
  <si>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</si>
  <si>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</si>
  <si>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</si>
  <si>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</si>
  <si>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</si>
  <si>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</si>
  <si>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</si>
  <si>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</si>
  <si>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</si>
  <si>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</si>
  <si>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</si>
  <si>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</si>
  <si>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</si>
  <si>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</si>
  <si>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</si>
  <si>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</si>
  <si>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</si>
  <si>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</si>
  <si>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</si>
  <si>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</si>
  <si>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</si>
  <si>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</si>
  <si>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</si>
  <si>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</si>
  <si>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</si>
  <si>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</si>
  <si>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</si>
  <si>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</si>
  <si>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</si>
  <si>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</si>
  <si>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</si>
  <si>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</si>
  <si>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</si>
  <si>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</si>
  <si>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</si>
  <si>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</si>
  <si>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</si>
  <si>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</si>
  <si>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</si>
  <si>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</si>
  <si>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</si>
  <si>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</si>
  <si>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</si>
  <si>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</si>
  <si>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</si>
  <si>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</si>
  <si>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</si>
  <si>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</si>
  <si>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</si>
  <si>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</si>
  <si>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</si>
  <si>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</si>
  <si>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</si>
  <si>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</si>
  <si>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</si>
  <si>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</si>
  <si>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</si>
  <si>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</si>
  <si>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</si>
  <si>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</si>
  <si>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</si>
  <si>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</si>
  <si>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</si>
  <si>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</si>
  <si>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</si>
  <si>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</si>
  <si>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</si>
  <si>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</si>
  <si>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</si>
  <si>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</si>
  <si>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</si>
  <si>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</si>
  <si>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</si>
  <si>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</si>
  <si>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</si>
  <si>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</si>
  <si>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</si>
  <si>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</si>
  <si>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</si>
  <si>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</si>
  <si>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</si>
  <si>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</si>
  <si>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</si>
  <si>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</si>
  <si>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</si>
  <si>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</si>
  <si>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</si>
  <si>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</si>
  <si>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</si>
  <si>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</si>
  <si>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</si>
  <si>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</si>
  <si>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</si>
  <si>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</si>
  <si>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</si>
  <si>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</si>
  <si>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</si>
  <si>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</si>
  <si>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</si>
  <si>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</si>
  <si>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</si>
  <si>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</si>
  <si>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</si>
  <si>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</si>
  <si>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</si>
  <si>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</si>
  <si>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</si>
  <si>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</si>
  <si>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</si>
  <si>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</si>
  <si>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</si>
  <si>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</si>
  <si>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</si>
  <si>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</si>
  <si>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</si>
  <si>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</si>
  <si>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</si>
  <si>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</si>
  <si>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</si>
  <si>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</si>
  <si>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</si>
  <si>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</si>
  <si>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</si>
  <si>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</si>
  <si>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</si>
  <si>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</si>
  <si>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</si>
  <si>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</si>
  <si>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</si>
  <si>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</si>
  <si>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</si>
  <si>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</si>
  <si>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</si>
  <si>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</si>
  <si>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</si>
  <si>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</si>
  <si>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</si>
  <si>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</si>
  <si>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</si>
  <si>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</si>
  <si>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</si>
  <si>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</si>
  <si>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</si>
  <si>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</si>
  <si>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</si>
  <si>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</si>
  <si>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</si>
  <si>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</si>
  <si>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</si>
  <si>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</si>
  <si>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</si>
  <si>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</si>
  <si>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</si>
  <si>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</si>
  <si>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</si>
  <si>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</si>
  <si>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</si>
  <si>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</si>
  <si>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</si>
  <si>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</si>
  <si>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</si>
  <si>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</si>
  <si>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</si>
  <si>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</si>
  <si>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</si>
  <si>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</si>
  <si>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</si>
  <si>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</si>
  <si>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</si>
  <si>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</si>
  <si>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</si>
  <si>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</si>
  <si>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</si>
  <si>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</si>
  <si>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</si>
  <si>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</si>
  <si>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</si>
  <si>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</si>
  <si>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</si>
  <si>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</si>
  <si>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</si>
  <si>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</si>
  <si>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</si>
  <si>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</si>
  <si>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</si>
  <si>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</si>
  <si>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</si>
  <si>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</si>
  <si>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</si>
  <si>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</si>
  <si>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</si>
  <si>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</si>
  <si>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</si>
  <si>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</si>
  <si>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</si>
  <si>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</si>
  <si>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</si>
  <si>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</si>
  <si>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</si>
  <si>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</si>
  <si>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</si>
  <si>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</si>
  <si>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</si>
  <si>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</si>
  <si>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</si>
  <si>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</si>
  <si>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</si>
  <si>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</si>
  <si>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</si>
  <si>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</si>
  <si>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</si>
  <si>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</si>
  <si>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</si>
  <si>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</si>
  <si>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</si>
  <si>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</si>
  <si>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</si>
  <si>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</si>
  <si>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</si>
  <si>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</si>
  <si>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</si>
  <si>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</si>
  <si>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</si>
  <si>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</si>
  <si>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</si>
  <si>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</si>
  <si>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</si>
  <si>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</si>
  <si>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</si>
  <si>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</si>
  <si>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</si>
  <si>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</si>
  <si>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</si>
  <si>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</si>
  <si>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</si>
  <si>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</si>
  <si>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</si>
  <si>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</si>
  <si>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</si>
  <si>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</si>
  <si>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</si>
  <si>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</si>
  <si>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</si>
  <si>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</si>
  <si>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</si>
  <si>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</si>
  <si>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</si>
  <si>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</si>
  <si>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</si>
  <si>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</si>
  <si>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</si>
  <si>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</si>
  <si>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</si>
  <si>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</si>
  <si>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</si>
  <si>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</si>
  <si>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</si>
  <si>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</si>
  <si>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</si>
  <si>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</si>
  <si>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</si>
  <si>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</si>
  <si>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</si>
  <si>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</si>
  <si>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</si>
  <si>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</si>
  <si>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</si>
  <si>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</si>
  <si>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</si>
  <si>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</si>
  <si>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</si>
  <si>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</si>
  <si>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</si>
  <si>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</si>
  <si>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</si>
  <si>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</si>
  <si>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</si>
  <si>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</si>
  <si>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</si>
  <si>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</si>
  <si>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</si>
  <si>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</si>
  <si>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</si>
  <si>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</si>
  <si>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</si>
  <si>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</si>
  <si>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</si>
  <si>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</si>
  <si>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</si>
  <si>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</si>
  <si>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</si>
  <si>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</si>
  <si>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</si>
  <si>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</si>
  <si>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</si>
  <si>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</si>
  <si>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</si>
  <si>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</si>
  <si>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</si>
  <si>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</si>
  <si>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</si>
  <si>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</si>
  <si>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</si>
  <si>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</si>
  <si>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</si>
  <si>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</si>
  <si>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</si>
  <si>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</si>
  <si>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</si>
  <si>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</si>
  <si>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</si>
  <si>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</si>
  <si>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</si>
  <si>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</si>
  <si>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</si>
  <si>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</si>
  <si>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</si>
  <si>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</si>
  <si>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</si>
  <si>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</si>
  <si>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</si>
  <si>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</si>
  <si>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</si>
  <si>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</si>
  <si>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</si>
  <si>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</si>
  <si>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</si>
  <si>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</si>
  <si>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</si>
  <si>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</si>
  <si>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</si>
  <si>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</si>
  <si>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</si>
  <si>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</si>
  <si>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</si>
  <si>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</si>
  <si>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</si>
  <si>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</si>
  <si>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</si>
  <si>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</si>
  <si>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</si>
  <si>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</si>
  <si>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</si>
  <si>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</si>
  <si>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</si>
  <si>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</si>
  <si>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</si>
  <si>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</si>
  <si>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</si>
  <si>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</si>
  <si>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</si>
  <si>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</si>
  <si>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</si>
  <si>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</si>
  <si>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</si>
  <si>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</si>
  <si>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</si>
  <si>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</si>
  <si>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</si>
  <si>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</si>
  <si>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</si>
  <si>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</si>
  <si>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</si>
  <si>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</si>
  <si>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</si>
  <si>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</si>
  <si>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</si>
  <si>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</si>
  <si>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</si>
  <si>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</si>
  <si>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</si>
  <si>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</si>
  <si>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</si>
  <si>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</si>
  <si>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</si>
  <si>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</si>
  <si>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</si>
  <si>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</si>
  <si>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</si>
  <si>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</si>
  <si>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</si>
  <si>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</si>
  <si>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</si>
  <si>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</si>
  <si>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</si>
  <si>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</si>
  <si>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</si>
  <si>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</si>
  <si>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</si>
  <si>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</si>
  <si>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</si>
  <si>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</si>
  <si>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</si>
  <si>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</si>
  <si>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</si>
  <si>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</si>
  <si>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</si>
  <si>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</si>
  <si>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</si>
  <si>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</si>
  <si>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</si>
  <si>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</si>
  <si>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</si>
  <si>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</si>
  <si>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</si>
  <si>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</si>
  <si>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</si>
  <si>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</si>
  <si>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</si>
  <si>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</si>
  <si>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</si>
  <si>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</si>
  <si>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</si>
  <si>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</si>
  <si>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</si>
  <si>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</si>
  <si>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</si>
  <si>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</si>
  <si>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</si>
  <si>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</si>
  <si>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</si>
  <si>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</si>
  <si>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</si>
  <si>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</si>
  <si>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</si>
  <si>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</si>
  <si>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</si>
  <si>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</si>
  <si>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</si>
  <si>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</si>
  <si>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</si>
  <si>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</si>
  <si>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</si>
  <si>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</si>
  <si>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</si>
  <si>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</si>
  <si>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</si>
  <si>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</si>
  <si>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</si>
  <si>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</si>
  <si>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</si>
  <si>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</si>
  <si>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</si>
  <si>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</si>
  <si>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</si>
  <si>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</si>
  <si>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</si>
  <si>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</si>
  <si>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</si>
  <si>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</si>
  <si>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</si>
  <si>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</si>
  <si>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</si>
  <si>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</si>
  <si>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</si>
  <si>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</si>
  <si>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</si>
  <si>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</si>
  <si>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</si>
  <si>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</si>
  <si>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</si>
  <si>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</si>
  <si>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</si>
  <si>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</si>
  <si>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</si>
  <si>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</si>
  <si>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</si>
  <si>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</si>
  <si>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</si>
  <si>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</si>
  <si>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</si>
  <si>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</si>
  <si>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</si>
  <si>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</si>
  <si>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</si>
  <si>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</si>
  <si>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</si>
  <si>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</si>
  <si>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</si>
  <si>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</si>
  <si>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</si>
  <si>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</si>
  <si>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</si>
  <si>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</si>
  <si>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</si>
  <si>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</si>
  <si>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</si>
  <si>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</si>
  <si>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</si>
  <si>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</si>
  <si>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</si>
  <si>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</si>
  <si>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</si>
  <si>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</si>
  <si>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</si>
  <si>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</si>
  <si>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</si>
  <si>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</si>
  <si>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</si>
  <si>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</si>
  <si>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</si>
  <si>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</si>
  <si>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</si>
  <si>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</si>
  <si>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</si>
  <si>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</si>
  <si>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</si>
  <si>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</si>
  <si>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</si>
  <si>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</si>
  <si>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</si>
  <si>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</si>
  <si>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</si>
  <si>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</si>
  <si>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</si>
  <si>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</si>
  <si>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</si>
  <si>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</si>
  <si>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</si>
  <si>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</si>
  <si>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</si>
  <si>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</si>
  <si>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</si>
  <si>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</si>
  <si>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</si>
  <si>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</si>
  <si>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</si>
  <si>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</si>
  <si>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</si>
  <si>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</si>
  <si>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</si>
  <si>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</si>
  <si>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</si>
  <si>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</si>
  <si>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</si>
  <si>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</si>
  <si>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</si>
  <si>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</si>
  <si>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</si>
  <si>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</si>
  <si>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</si>
  <si>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</si>
  <si>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</si>
  <si>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</si>
  <si>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</si>
  <si>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</si>
  <si>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</si>
  <si>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</si>
  <si>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</si>
  <si>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</si>
  <si>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</si>
  <si>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</si>
  <si>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</si>
  <si>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</si>
  <si>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</si>
  <si>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</si>
  <si>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</si>
  <si>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</si>
  <si>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</si>
  <si>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</si>
  <si>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</si>
  <si>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</si>
  <si>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</si>
  <si>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</si>
  <si>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</si>
  <si>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</si>
  <si>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</si>
  <si>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</si>
  <si>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</si>
  <si>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</si>
  <si>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</si>
  <si>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</si>
  <si>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</si>
  <si>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</si>
  <si>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</si>
  <si>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</si>
  <si>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</si>
  <si>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</si>
  <si>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</si>
  <si>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</si>
  <si>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</si>
  <si>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</si>
  <si>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</si>
  <si>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</si>
  <si>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</si>
  <si>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</si>
  <si>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</si>
  <si>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</si>
  <si>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</si>
  <si>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</si>
  <si>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</si>
  <si>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</si>
  <si>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</si>
  <si>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</si>
  <si>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</si>
  <si>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</si>
  <si>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</si>
  <si>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</si>
  <si>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</si>
  <si>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</si>
  <si>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</si>
  <si>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</si>
  <si>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</si>
  <si>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</si>
  <si>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</si>
  <si>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</si>
  <si>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</si>
  <si>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</si>
  <si>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</si>
  <si>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</si>
  <si>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</si>
  <si>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</si>
  <si>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</si>
  <si>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</si>
  <si>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</si>
  <si>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</si>
  <si>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</si>
  <si>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</si>
  <si>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</si>
  <si>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</si>
  <si>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</si>
  <si>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</si>
  <si>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</si>
  <si>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</si>
  <si>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</si>
  <si>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</si>
  <si>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</si>
  <si>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</si>
  <si>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</si>
  <si>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</si>
  <si>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</si>
  <si>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</si>
  <si>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</si>
  <si>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</si>
  <si>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</si>
  <si>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</si>
  <si>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</si>
  <si>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</si>
  <si>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</si>
  <si>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</si>
  <si>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</si>
  <si>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</si>
  <si>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</si>
  <si>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</si>
  <si>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</si>
  <si>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</si>
  <si>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</si>
  <si>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</si>
  <si>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</si>
  <si>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</si>
  <si>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</si>
  <si>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</si>
  <si>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</si>
  <si>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</si>
  <si>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</si>
  <si>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</si>
  <si>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</si>
  <si>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</si>
  <si>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</si>
  <si>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</si>
  <si>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</si>
  <si>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</si>
  <si>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</si>
  <si>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</si>
  <si>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</si>
  <si>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</si>
  <si>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</si>
  <si>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</si>
  <si>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</si>
  <si>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</si>
  <si>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</si>
  <si>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</si>
  <si>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</si>
  <si>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</si>
  <si>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</si>
  <si>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</si>
  <si>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</si>
  <si>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</si>
  <si>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</si>
  <si>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</si>
  <si>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</si>
  <si>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</si>
  <si>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</si>
  <si>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</si>
  <si>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</si>
  <si>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</si>
  <si>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</si>
  <si>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</si>
  <si>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</si>
  <si>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</si>
  <si>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</si>
  <si>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</si>
  <si>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</si>
  <si>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</si>
  <si>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</si>
  <si>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</si>
  <si>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</si>
  <si>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</si>
  <si>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</si>
  <si>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</si>
  <si>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</si>
  <si>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</si>
  <si>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</si>
  <si>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</si>
  <si>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</si>
  <si>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</si>
  <si>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</si>
  <si>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</si>
  <si>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</si>
  <si>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</si>
  <si>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</si>
  <si>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</si>
  <si>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</si>
  <si>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</si>
  <si>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</si>
  <si>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</si>
  <si>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</si>
  <si>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</si>
  <si>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</si>
  <si>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</si>
  <si>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</si>
  <si>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</si>
  <si>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</si>
  <si>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</si>
  <si>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</si>
  <si>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</si>
  <si>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</si>
  <si>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</si>
  <si>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</si>
  <si>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</si>
  <si>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</si>
  <si>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</si>
  <si>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</si>
  <si>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</si>
  <si>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</si>
  <si>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</si>
  <si>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</si>
  <si>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</si>
  <si>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</si>
  <si>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</si>
  <si>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</si>
  <si>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</si>
  <si>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</si>
  <si>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</si>
  <si>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</si>
  <si>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</si>
  <si>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</si>
  <si>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</si>
  <si>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</si>
  <si>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</si>
  <si>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</si>
  <si>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</si>
  <si>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</si>
  <si>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</si>
  <si>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</si>
  <si>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</si>
  <si>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</si>
  <si>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</si>
  <si>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</si>
  <si>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</si>
  <si>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</si>
  <si>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</si>
  <si>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</si>
  <si>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</si>
  <si>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</si>
  <si>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</si>
  <si>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</si>
  <si>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</si>
  <si>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</si>
  <si>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</si>
  <si>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</si>
  <si>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</si>
  <si>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</si>
  <si>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</si>
  <si>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</si>
  <si>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</si>
  <si>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</si>
  <si>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</si>
  <si>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</si>
  <si>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</si>
  <si>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</si>
  <si>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</si>
  <si>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</si>
  <si>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</si>
  <si>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</si>
  <si>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</si>
  <si>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</si>
  <si>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</si>
  <si>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</si>
  <si>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</si>
  <si>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</si>
  <si>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</si>
  <si>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</si>
  <si>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</si>
  <si>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</si>
  <si>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</si>
  <si>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</si>
  <si>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</si>
  <si>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</si>
  <si>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</si>
  <si>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</si>
  <si>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</si>
  <si>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</si>
  <si>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</si>
  <si>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</si>
  <si>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</si>
  <si>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</si>
  <si>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</si>
  <si>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</si>
  <si>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</si>
  <si>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</si>
  <si>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</si>
  <si>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</si>
  <si>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</si>
  <si>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</si>
  <si>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</si>
  <si>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</si>
  <si>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</si>
  <si>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</si>
  <si>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</si>
  <si>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</si>
  <si>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</si>
  <si>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</si>
  <si>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</si>
  <si>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</si>
  <si>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</si>
  <si>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</si>
  <si>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</si>
  <si>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</si>
  <si>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</si>
  <si>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</si>
  <si>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</si>
  <si>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</si>
  <si>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</si>
  <si>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</si>
  <si>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</si>
  <si>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</si>
  <si>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</si>
  <si>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</si>
  <si>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</si>
  <si>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</si>
  <si>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</si>
  <si>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</si>
  <si>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</si>
  <si>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</si>
  <si>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</si>
  <si>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</si>
  <si>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</si>
  <si>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</si>
  <si>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</si>
  <si>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</si>
  <si>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</si>
  <si>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</si>
  <si>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</si>
  <si>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</si>
  <si>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</si>
  <si>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</si>
  <si>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</si>
  <si>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</si>
  <si>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</si>
  <si>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</si>
  <si>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</si>
  <si>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</si>
  <si>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</si>
  <si>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</si>
  <si>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</si>
  <si>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</si>
  <si>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</si>
  <si>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</si>
  <si>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</si>
  <si>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</si>
  <si>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</si>
  <si>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</si>
  <si>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</si>
  <si>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</si>
  <si>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</si>
  <si>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</si>
  <si>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</si>
  <si>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</si>
  <si>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</si>
  <si>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</si>
  <si>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</si>
  <si>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</si>
  <si>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</si>
  <si>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</si>
  <si>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</si>
  <si>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</si>
  <si>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</si>
  <si>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</si>
  <si>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</si>
  <si>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</si>
  <si>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</si>
  <si>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</si>
  <si>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</si>
  <si>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</si>
  <si>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</si>
  <si>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</si>
  <si>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</si>
  <si>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</si>
  <si>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</si>
  <si>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</si>
  <si>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</si>
  <si>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</si>
  <si>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</si>
  <si>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</si>
  <si>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</si>
  <si>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</si>
  <si>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</si>
  <si>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</si>
  <si>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</si>
  <si>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</si>
  <si>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</si>
  <si>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</si>
  <si>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</si>
  <si>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</si>
  <si>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</si>
  <si>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</si>
  <si>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</si>
  <si>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</si>
  <si>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</si>
  <si>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</si>
  <si>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</si>
  <si>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</si>
  <si>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</si>
  <si>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</si>
  <si>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</si>
  <si>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</si>
  <si>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</si>
  <si>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</si>
  <si>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</si>
  <si>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</si>
  <si>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</si>
  <si>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</si>
  <si>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</si>
  <si>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</si>
  <si>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</si>
  <si>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</si>
  <si>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</si>
  <si>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</si>
  <si>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</si>
  <si>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</si>
  <si>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</si>
  <si>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</si>
  <si>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</si>
  <si>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</si>
  <si>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</si>
  <si>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</si>
  <si>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</si>
  <si>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</si>
  <si>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</si>
  <si>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</si>
  <si>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</si>
  <si>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</si>
  <si>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</si>
  <si>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</si>
  <si>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</si>
  <si>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</si>
  <si>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</si>
  <si>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</si>
  <si>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</si>
  <si>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</si>
  <si>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</si>
  <si>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</si>
  <si>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</si>
  <si>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</si>
  <si>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</si>
  <si>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</si>
  <si>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</si>
  <si>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</si>
  <si>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</si>
  <si>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</si>
  <si>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</si>
  <si>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</si>
  <si>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</si>
  <si>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</si>
  <si>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</si>
  <si>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</si>
  <si>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</si>
  <si>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</si>
  <si>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</si>
  <si>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</si>
  <si>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</si>
  <si>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</si>
  <si>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</si>
  <si>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</si>
  <si>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</si>
  <si>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</si>
  <si>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</si>
  <si>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</si>
  <si>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</si>
  <si>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</si>
  <si>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</si>
  <si>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</si>
  <si>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</si>
  <si>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</si>
  <si>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</si>
  <si>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</si>
  <si>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</si>
  <si>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</si>
  <si>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</si>
  <si>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</si>
  <si>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</si>
  <si>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</si>
  <si>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</si>
  <si>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</si>
  <si>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</si>
  <si>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</si>
  <si>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</si>
  <si>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</si>
  <si>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</si>
  <si>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</si>
  <si>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</si>
  <si>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</si>
  <si>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</si>
  <si>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</si>
  <si>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</si>
  <si>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</si>
  <si>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</si>
  <si>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</si>
  <si>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</si>
  <si>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</si>
  <si>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</si>
  <si>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</si>
  <si>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</si>
  <si>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</si>
  <si>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</si>
  <si>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</si>
  <si>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</si>
  <si>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</si>
  <si>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</si>
  <si>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</si>
  <si>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</si>
  <si>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</si>
  <si>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</si>
  <si>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</si>
  <si>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</si>
  <si>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</si>
  <si>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</si>
  <si>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</si>
  <si>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</si>
  <si>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</si>
  <si>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</si>
  <si>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</si>
  <si>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</si>
  <si>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</si>
  <si>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</si>
  <si>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</si>
  <si>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</si>
  <si>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</si>
  <si>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</si>
  <si>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</si>
  <si>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</si>
  <si>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</si>
  <si>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</si>
  <si>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</si>
  <si>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</si>
  <si>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</si>
  <si>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</si>
  <si>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</si>
  <si>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</si>
  <si>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</si>
  <si>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</si>
  <si>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</si>
  <si>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</si>
  <si>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</si>
  <si>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</si>
  <si>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</si>
  <si>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</si>
  <si>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</si>
  <si>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</si>
  <si>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</si>
  <si>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</si>
  <si>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</si>
  <si>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</si>
  <si>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</si>
  <si>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</si>
  <si>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</si>
  <si>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</si>
  <si>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</si>
  <si>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</si>
  <si>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</si>
  <si>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</si>
  <si>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</si>
  <si>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</si>
  <si>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</si>
  <si>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</si>
  <si>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</si>
  <si>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</si>
  <si>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</si>
  <si>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</si>
  <si>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</si>
  <si>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</si>
  <si>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</si>
  <si>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</si>
  <si>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</si>
  <si>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</si>
  <si>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</si>
  <si>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</si>
  <si>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</si>
  <si>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</si>
  <si>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</si>
  <si>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</si>
  <si>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</si>
  <si>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</si>
  <si>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</si>
  <si>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</si>
  <si>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</si>
  <si>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</si>
  <si>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</si>
  <si>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</si>
  <si>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</si>
  <si>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</si>
  <si>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</si>
  <si>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</si>
  <si>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</si>
  <si>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</si>
  <si>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</si>
  <si>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</si>
  <si>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</si>
  <si>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</si>
  <si>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</si>
  <si>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</si>
  <si>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</si>
  <si>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</si>
  <si>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</si>
  <si>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</si>
  <si>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</si>
  <si>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</si>
  <si>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</si>
  <si>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</si>
  <si>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</si>
  <si>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</si>
  <si>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</si>
  <si>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</si>
  <si>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</si>
  <si>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</si>
  <si>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</si>
  <si>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</si>
  <si>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</si>
  <si>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</si>
  <si>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</si>
  <si>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</si>
  <si>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</si>
  <si>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</si>
  <si>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</si>
  <si>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</si>
  <si>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</si>
  <si>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</si>
  <si>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</si>
  <si>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</si>
  <si>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</si>
  <si>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</si>
  <si>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</si>
  <si>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</si>
  <si>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</si>
  <si>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</si>
  <si>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</si>
  <si>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</si>
  <si>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</si>
  <si>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</si>
  <si>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</si>
  <si>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</si>
  <si>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</si>
  <si>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</si>
  <si>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</si>
  <si>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</si>
  <si>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</si>
  <si>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</si>
  <si>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</si>
  <si>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</si>
  <si>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</si>
  <si>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</si>
  <si>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</si>
  <si>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</si>
  <si>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</si>
  <si>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</si>
  <si>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</si>
  <si>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</si>
  <si>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</si>
  <si>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</si>
  <si>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</si>
  <si>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</si>
  <si>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</si>
  <si>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</si>
  <si>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</si>
  <si>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</si>
  <si>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</si>
  <si>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</si>
  <si>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</si>
  <si>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</si>
  <si>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</si>
  <si>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</si>
  <si>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</si>
  <si>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</si>
  <si>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</si>
  <si>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</si>
  <si>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</si>
  <si>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</si>
  <si>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</si>
  <si>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</si>
  <si>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</si>
  <si>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</si>
  <si>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</si>
  <si>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</si>
  <si>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</si>
  <si>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</si>
  <si>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</si>
  <si>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</si>
  <si>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</si>
  <si>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</si>
  <si>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</si>
  <si>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</si>
  <si>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</si>
  <si>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</si>
  <si>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</si>
  <si>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</si>
  <si>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</si>
  <si>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</si>
  <si>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</si>
  <si>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</si>
  <si>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</si>
  <si>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</si>
  <si>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</si>
  <si>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</si>
  <si>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</si>
  <si>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</si>
  <si>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</si>
  <si>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</si>
  <si>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</si>
  <si>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</si>
  <si>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</si>
  <si>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</si>
  <si>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</si>
  <si>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</si>
  <si>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</si>
  <si>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</si>
  <si>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</si>
  <si>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</si>
  <si>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</si>
  <si>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</si>
  <si>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</si>
  <si>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</si>
  <si>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</si>
  <si>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</si>
  <si>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</si>
  <si>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</si>
  <si>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</si>
  <si>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</si>
  <si>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</si>
  <si>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</si>
  <si>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</si>
  <si>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</si>
  <si>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</si>
  <si>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</si>
  <si>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</si>
  <si>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</si>
  <si>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</si>
  <si>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</si>
  <si>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</si>
  <si>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</si>
  <si>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</si>
  <si>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</si>
  <si>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</si>
  <si>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</si>
  <si>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</si>
  <si>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</si>
  <si>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</si>
  <si>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</si>
  <si>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</si>
  <si>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</si>
  <si>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</si>
  <si>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</si>
  <si>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</si>
  <si>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</si>
  <si>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</si>
  <si>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</si>
  <si>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</si>
  <si>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</si>
  <si>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</si>
  <si>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</si>
  <si>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</si>
  <si>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</si>
  <si>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</si>
  <si>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</si>
  <si>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</si>
  <si>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</si>
  <si>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</si>
  <si>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</si>
  <si>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</si>
  <si>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</si>
  <si>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</si>
  <si>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</si>
  <si>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</si>
  <si>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</si>
  <si>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</si>
  <si>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</si>
  <si>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</si>
  <si>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</si>
  <si>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</si>
  <si>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</si>
  <si>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</si>
  <si>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</si>
  <si>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</si>
  <si>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</si>
  <si>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</si>
  <si>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</si>
  <si>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</si>
  <si>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</si>
  <si>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</si>
  <si>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</si>
  <si>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</si>
  <si>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</si>
  <si>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</si>
  <si>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</si>
  <si>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</si>
  <si>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</si>
  <si>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</si>
  <si>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</si>
  <si>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</si>
  <si>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</si>
  <si>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</si>
  <si>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</si>
  <si>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</si>
  <si>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</si>
  <si>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</si>
  <si>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</si>
  <si>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</si>
  <si>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</si>
  <si>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</si>
  <si>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</si>
  <si>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</si>
  <si>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</si>
  <si>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</si>
  <si>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</si>
  <si>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</si>
  <si>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</si>
  <si>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</si>
  <si>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</si>
  <si>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</si>
  <si>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</si>
  <si>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</si>
  <si>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</si>
  <si>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</si>
  <si>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</si>
  <si>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</si>
  <si>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</si>
  <si>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</si>
  <si>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</si>
  <si>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</si>
  <si>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</si>
  <si>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</si>
  <si>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</si>
  <si>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</si>
  <si>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</si>
  <si>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</si>
  <si>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</si>
  <si>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</si>
  <si>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</si>
  <si>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</si>
  <si>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</si>
  <si>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</si>
  <si>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</si>
  <si>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</si>
  <si>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</si>
  <si>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</si>
  <si>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</si>
  <si>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</si>
  <si>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</si>
  <si>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</si>
  <si>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</si>
  <si>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</si>
  <si>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</si>
  <si>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</si>
  <si>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</si>
  <si>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</si>
  <si>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</si>
  <si>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</si>
  <si>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</si>
  <si>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</si>
  <si>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</si>
  <si>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</si>
  <si>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</si>
  <si>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</si>
  <si>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</si>
  <si>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</si>
  <si>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</si>
  <si>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</si>
  <si>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</si>
  <si>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</si>
  <si>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</si>
  <si>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</si>
  <si>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</si>
  <si>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</si>
  <si>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</si>
  <si>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</si>
  <si>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</si>
  <si>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</si>
  <si>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</si>
  <si>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</si>
  <si>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</si>
  <si>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</si>
  <si>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</si>
  <si>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</si>
  <si>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</si>
  <si>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</si>
  <si>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</si>
  <si>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</si>
  <si>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</si>
  <si>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</si>
  <si>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</si>
  <si>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</si>
  <si>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</si>
  <si>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</si>
  <si>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</si>
  <si>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</si>
  <si>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</si>
  <si>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</si>
  <si>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</si>
  <si>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</si>
  <si>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</si>
  <si>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</si>
  <si>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</si>
  <si>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</si>
  <si>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</si>
  <si>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</si>
  <si>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</si>
  <si>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</si>
  <si>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</si>
  <si>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</si>
  <si>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</si>
  <si>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</si>
  <si>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</si>
  <si>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</si>
  <si>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</si>
  <si>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</si>
  <si>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</si>
  <si>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</si>
  <si>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</si>
  <si>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</si>
  <si>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</si>
  <si>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</si>
  <si>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</si>
  <si>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</si>
  <si>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</si>
  <si>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</si>
  <si>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</si>
  <si>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</si>
  <si>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</si>
  <si>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</si>
  <si>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</si>
  <si>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</si>
  <si>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</si>
  <si>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</si>
  <si>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</si>
  <si>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</si>
  <si>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</si>
  <si>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</si>
  <si>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</si>
  <si>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</si>
  <si>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</si>
  <si>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</si>
  <si>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</si>
  <si>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</si>
  <si>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</si>
  <si>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</si>
  <si>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</si>
  <si>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</si>
  <si>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</si>
  <si>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</si>
  <si>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</si>
  <si>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</si>
  <si>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</si>
  <si>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</si>
  <si>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</si>
  <si>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</si>
  <si>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</si>
  <si>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</si>
  <si>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</si>
  <si>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</si>
  <si>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</si>
  <si>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</si>
  <si>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</si>
  <si>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</si>
  <si>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</si>
  <si>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</si>
  <si>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</si>
  <si>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</si>
  <si>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</si>
  <si>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</si>
  <si>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</si>
  <si>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</si>
  <si>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</si>
  <si>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</si>
  <si>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</si>
  <si>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</si>
  <si>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</si>
  <si>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</si>
  <si>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</si>
  <si>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</si>
  <si>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</si>
  <si>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</si>
  <si>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</si>
  <si>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</si>
  <si>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</si>
  <si>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</si>
  <si>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</si>
  <si>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</si>
  <si>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</si>
  <si>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</si>
  <si>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</si>
  <si>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</si>
  <si>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</si>
  <si>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</si>
  <si>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</si>
  <si>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</si>
  <si>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</si>
  <si>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</si>
  <si>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</si>
  <si>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</si>
  <si>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</si>
  <si>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</si>
  <si>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</si>
  <si>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</si>
  <si>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</si>
  <si>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</si>
  <si>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</si>
  <si>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</si>
  <si>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</si>
  <si>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</si>
  <si>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</si>
  <si>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</si>
  <si>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</si>
  <si>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</si>
  <si>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</si>
  <si>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</si>
  <si>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</si>
  <si>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</si>
  <si>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</si>
  <si>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</si>
  <si>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</si>
  <si>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</si>
  <si>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</si>
  <si>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</si>
  <si>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</si>
  <si>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</si>
  <si>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</si>
  <si>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</si>
  <si>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</si>
  <si>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</si>
  <si>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</si>
  <si>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</si>
  <si>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</si>
  <si>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</si>
  <si>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</si>
  <si>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</si>
  <si>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</si>
  <si>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</si>
  <si>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</si>
  <si>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</si>
  <si>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</si>
  <si>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</si>
  <si>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</si>
  <si>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</si>
  <si>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</si>
  <si>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</si>
  <si>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</si>
  <si>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</si>
  <si>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</si>
  <si>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</si>
  <si>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</si>
  <si>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</si>
  <si>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</si>
  <si>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</si>
  <si>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</si>
  <si>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</si>
  <si>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</si>
  <si>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</si>
  <si>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</si>
  <si>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</si>
  <si>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</si>
  <si>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</si>
  <si>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</si>
  <si>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</si>
  <si>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</si>
  <si>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</si>
  <si>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</si>
  <si>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</si>
  <si>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</si>
  <si>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</si>
  <si>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</si>
  <si>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</si>
  <si>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</si>
  <si>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</si>
  <si>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</si>
  <si>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</si>
  <si>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</si>
  <si>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</si>
  <si>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</si>
  <si>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</si>
  <si>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</si>
  <si>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</si>
  <si>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</si>
  <si>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</si>
  <si>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</si>
  <si>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</si>
  <si>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</si>
  <si>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</si>
  <si>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</si>
  <si>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</si>
  <si>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</si>
  <si>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</si>
  <si>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</si>
  <si>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</si>
  <si>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</si>
  <si>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</si>
  <si>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</si>
  <si>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</si>
  <si>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</si>
  <si>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</si>
  <si>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</si>
  <si>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</si>
  <si>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</si>
  <si>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</si>
  <si>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</si>
  <si>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</si>
  <si>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</si>
  <si>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</si>
  <si>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</si>
  <si>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</si>
  <si>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</si>
  <si>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</si>
  <si>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</si>
  <si>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</si>
  <si>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</si>
  <si>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</si>
  <si>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</si>
  <si>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</si>
  <si>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</si>
  <si>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</si>
  <si>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</si>
  <si>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</si>
  <si>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</si>
  <si>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</si>
  <si>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</si>
  <si>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</si>
  <si>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</si>
  <si>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</si>
  <si>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</si>
  <si>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</si>
  <si>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</si>
  <si>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</si>
  <si>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</si>
  <si>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</si>
  <si>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</si>
  <si>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</si>
  <si>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</si>
  <si>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</si>
  <si>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</si>
  <si>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</si>
  <si>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</si>
  <si>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</si>
  <si>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</si>
  <si>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</si>
  <si>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</si>
  <si>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</si>
  <si>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</si>
  <si>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</si>
  <si>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</si>
  <si>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</si>
  <si>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</si>
  <si>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</si>
  <si>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</si>
  <si>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</si>
  <si>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</si>
  <si>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</si>
  <si>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</si>
  <si>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</si>
  <si>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</si>
  <si>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</si>
  <si>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</si>
  <si>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</si>
  <si>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</si>
  <si>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</si>
  <si>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</si>
  <si>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</si>
  <si>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</si>
  <si>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</si>
  <si>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</si>
  <si>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</si>
  <si>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</si>
  <si>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</si>
  <si>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</si>
  <si>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</si>
  <si>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</si>
  <si>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</si>
  <si>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</si>
  <si>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</si>
  <si>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</si>
  <si>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</si>
  <si>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</si>
  <si>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</si>
  <si>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</si>
  <si>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</si>
  <si>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</si>
  <si>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</si>
  <si>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</si>
  <si>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</si>
  <si>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</si>
  <si>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</si>
  <si>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</si>
  <si>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</si>
  <si>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</si>
  <si>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</si>
  <si>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</si>
  <si>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</si>
  <si>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</si>
  <si>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</si>
  <si>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</si>
  <si>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</si>
  <si>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</si>
  <si>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</si>
  <si>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</si>
  <si>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</si>
  <si>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</si>
  <si>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</si>
  <si>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</si>
  <si>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</si>
  <si>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</si>
  <si>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</si>
  <si>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</si>
  <si>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</si>
  <si>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</si>
  <si>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</si>
  <si>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</si>
  <si>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</si>
  <si>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</si>
  <si>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</si>
  <si>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</si>
  <si>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</si>
  <si>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</si>
  <si>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</si>
  <si>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</si>
  <si>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</si>
  <si>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</si>
  <si>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</si>
  <si>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</si>
  <si>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</si>
  <si>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</si>
  <si>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</si>
  <si>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</si>
  <si>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</si>
  <si>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</si>
  <si>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</si>
  <si>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</si>
  <si>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</si>
  <si>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</si>
  <si>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</si>
  <si>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</si>
  <si>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</si>
  <si>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</si>
  <si>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</si>
  <si>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</si>
  <si>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</si>
  <si>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</si>
  <si>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</si>
  <si>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</si>
  <si>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</si>
  <si>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</si>
  <si>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</si>
  <si>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</si>
  <si>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</si>
  <si>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</si>
  <si>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</si>
  <si>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</si>
  <si>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</si>
  <si>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</si>
  <si>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</si>
  <si>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</si>
  <si>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</si>
  <si>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</si>
  <si>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</si>
  <si>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</si>
  <si>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</si>
  <si>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</si>
  <si>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</si>
  <si>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</si>
  <si>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</si>
  <si>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</si>
  <si>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</si>
  <si>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</si>
  <si>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</si>
  <si>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</si>
  <si>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</si>
  <si>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</si>
  <si>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</si>
  <si>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</si>
  <si>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</si>
  <si>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</si>
  <si>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</si>
  <si>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</si>
  <si>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</si>
  <si>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</si>
  <si>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</si>
  <si>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</si>
  <si>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</si>
  <si>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</si>
  <si>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</si>
  <si>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</si>
  <si>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</si>
  <si>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</si>
  <si>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</si>
  <si>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</si>
  <si>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</si>
  <si>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</si>
  <si>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</si>
  <si>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</si>
  <si>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</si>
  <si>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</si>
  <si>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</si>
  <si>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</si>
  <si>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</si>
  <si>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</si>
  <si>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</si>
  <si>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</si>
  <si>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</si>
  <si>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</si>
  <si>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</si>
  <si>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</si>
  <si>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</si>
  <si>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</si>
  <si>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</si>
  <si>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</si>
  <si>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</si>
  <si>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</si>
  <si>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</si>
  <si>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</si>
  <si>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</si>
  <si>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</si>
  <si>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</si>
  <si>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</si>
  <si>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</si>
  <si>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</si>
  <si>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</si>
  <si>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</si>
  <si>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</si>
  <si>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</si>
  <si>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</si>
  <si>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</si>
  <si>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</si>
  <si>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</si>
  <si>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</si>
  <si>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</si>
  <si>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</si>
  <si>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</si>
  <si>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</si>
  <si>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</si>
  <si>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</si>
  <si>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</si>
  <si>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</si>
  <si>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</si>
  <si>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</si>
  <si>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</si>
  <si>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</si>
  <si>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</si>
  <si>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</si>
  <si>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</si>
  <si>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</si>
  <si>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</si>
  <si>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</si>
  <si>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</si>
  <si>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</si>
  <si>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</si>
  <si>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</si>
  <si>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</si>
  <si>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</si>
  <si>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</si>
  <si>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</si>
  <si>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</si>
  <si>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</si>
  <si>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</si>
  <si>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</si>
  <si>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</si>
  <si>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</si>
  <si>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</si>
  <si>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</si>
  <si>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</si>
  <si>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</si>
  <si>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</si>
  <si>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</si>
  <si>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</si>
  <si>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</si>
  <si>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</si>
  <si>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</si>
  <si>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</si>
  <si>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</si>
  <si>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</si>
  <si>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</si>
  <si>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</si>
  <si>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</si>
  <si>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</si>
  <si>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</si>
  <si>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</si>
  <si>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</si>
  <si>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</si>
  <si>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</si>
  <si>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</si>
  <si>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</si>
  <si>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</si>
  <si>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</si>
  <si>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</si>
  <si>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</si>
  <si>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</si>
  <si>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</si>
  <si>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</si>
  <si>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</si>
  <si>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</si>
  <si>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</si>
  <si>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</si>
  <si>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</si>
  <si>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</si>
  <si>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</si>
  <si>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</si>
  <si>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</si>
  <si>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</si>
  <si>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</si>
  <si>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</si>
  <si>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</si>
  <si>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</si>
  <si>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</si>
  <si>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</si>
  <si>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</si>
  <si>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</si>
  <si>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</si>
  <si>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</si>
  <si>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</si>
  <si>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</si>
  <si>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</si>
  <si>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</si>
  <si>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</si>
  <si>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</si>
  <si>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</si>
  <si>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</si>
  <si>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</si>
  <si>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</si>
  <si>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</si>
  <si>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</si>
  <si>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</si>
  <si>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</si>
  <si>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</si>
  <si>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</si>
  <si>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</si>
  <si>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</si>
  <si>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</si>
  <si>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</si>
  <si>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</si>
  <si>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</si>
  <si>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</si>
  <si>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</si>
  <si>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</si>
  <si>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</si>
  <si>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</si>
  <si>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</si>
  <si>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</si>
  <si>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</si>
  <si>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</si>
  <si>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</si>
  <si>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</si>
  <si>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</si>
  <si>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</si>
  <si>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</si>
  <si>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</si>
  <si>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</si>
  <si>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</si>
  <si>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</si>
  <si>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</si>
  <si>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</si>
  <si>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</si>
  <si>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</si>
  <si>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</si>
  <si>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</si>
  <si>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</si>
  <si>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</si>
  <si>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</si>
  <si>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</si>
  <si>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</si>
  <si>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</si>
  <si>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</si>
  <si>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</si>
  <si>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</si>
  <si>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</si>
  <si>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</si>
  <si>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</si>
  <si>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</si>
  <si>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</si>
  <si>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</si>
  <si>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</si>
  <si>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</si>
  <si>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</si>
  <si>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</si>
  <si>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</si>
  <si>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</si>
  <si>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</si>
  <si>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</si>
  <si>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</si>
  <si>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</si>
  <si>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</si>
  <si>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</si>
  <si>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</si>
  <si>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</si>
  <si>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</si>
  <si>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</si>
  <si>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</si>
  <si>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</si>
  <si>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</si>
  <si>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</si>
  <si>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</si>
  <si>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</si>
  <si>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</si>
  <si>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</si>
  <si>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</si>
  <si>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</si>
  <si>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</si>
  <si>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</si>
  <si>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</si>
  <si>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</si>
  <si>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</si>
  <si>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</si>
  <si>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</si>
  <si>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</si>
  <si>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</si>
  <si>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</si>
  <si>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</si>
  <si>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</si>
  <si>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</si>
  <si>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</si>
  <si>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</si>
  <si>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</si>
  <si>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</si>
  <si>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</si>
  <si>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</si>
  <si>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</si>
  <si>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</si>
  <si>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</si>
  <si>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</si>
  <si>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</si>
  <si>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</si>
  <si>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</si>
  <si>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</si>
  <si>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</si>
  <si>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</si>
  <si>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</si>
  <si>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</si>
  <si>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</si>
  <si>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</si>
  <si>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</si>
  <si>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</si>
  <si>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</si>
  <si>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</si>
  <si>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</si>
  <si>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</si>
  <si>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</si>
  <si>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</si>
  <si>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</si>
  <si>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</si>
  <si>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</si>
  <si>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</si>
  <si>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</si>
  <si>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</si>
  <si>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</si>
  <si>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</si>
  <si>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</si>
  <si>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</si>
  <si>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</si>
  <si>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</si>
  <si>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</si>
  <si>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</si>
  <si>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</si>
  <si>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</si>
  <si>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</si>
  <si>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</si>
  <si>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</si>
  <si>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</si>
  <si>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</si>
  <si>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</si>
  <si>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</si>
  <si>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</si>
  <si>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</si>
  <si>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</si>
  <si>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</si>
  <si>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</si>
  <si>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</si>
  <si>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</si>
  <si>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</si>
  <si>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</si>
  <si>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</si>
  <si>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</si>
  <si>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</si>
  <si>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</si>
  <si>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</si>
  <si>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</si>
  <si>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</si>
  <si>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</si>
  <si>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</si>
  <si>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</si>
  <si>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</si>
  <si>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</si>
  <si>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</si>
  <si>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</si>
  <si>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</si>
  <si>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</si>
  <si>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</si>
  <si>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</si>
  <si>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</si>
  <si>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</si>
  <si>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</si>
  <si>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</si>
  <si>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</si>
  <si>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</si>
  <si>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</si>
  <si>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</si>
  <si>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</si>
  <si>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</si>
  <si>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</si>
  <si>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</si>
  <si>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</si>
  <si>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</si>
  <si>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</si>
  <si>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</si>
  <si>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</si>
  <si>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</si>
  <si>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</si>
  <si>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</si>
  <si>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</si>
  <si>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</si>
  <si>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</si>
  <si>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</si>
  <si>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</si>
  <si>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</si>
  <si>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</si>
  <si>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</si>
  <si>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</si>
  <si>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</si>
  <si>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</si>
  <si>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</si>
  <si>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</si>
  <si>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</si>
  <si>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</si>
  <si>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</si>
  <si>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</si>
  <si>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</si>
  <si>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</si>
  <si>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</si>
  <si>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</si>
  <si>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</si>
  <si>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</si>
  <si>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</si>
  <si>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</si>
  <si>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</si>
  <si>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</si>
  <si>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</si>
  <si>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</si>
  <si>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</si>
  <si>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</si>
  <si>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</si>
  <si>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</si>
  <si>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</si>
  <si>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</si>
  <si>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</si>
  <si>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</si>
  <si>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</si>
  <si>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</si>
  <si>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</si>
  <si>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</si>
  <si>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</si>
  <si>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</si>
  <si>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</si>
  <si>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</si>
  <si>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</si>
  <si>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</si>
  <si>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</si>
  <si>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</si>
  <si>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</si>
  <si>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</si>
  <si>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</si>
  <si>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</si>
  <si>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</si>
  <si>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</si>
  <si>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</si>
  <si>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</si>
  <si>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</si>
  <si>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</si>
  <si>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</si>
  <si>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</si>
  <si>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</si>
  <si>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</si>
  <si>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</si>
  <si>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</si>
  <si>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</si>
  <si>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</si>
  <si>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</si>
  <si>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</si>
  <si>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</si>
  <si>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</si>
  <si>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</si>
  <si>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</si>
  <si>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</si>
  <si>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</si>
  <si>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</si>
  <si>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</si>
  <si>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</si>
  <si>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</si>
  <si>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</si>
  <si>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</si>
  <si>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</si>
  <si>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</si>
  <si>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</si>
  <si>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</si>
  <si>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</si>
  <si>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</si>
  <si>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</si>
  <si>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</si>
  <si>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</si>
  <si>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</si>
  <si>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</si>
  <si>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</si>
  <si>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</si>
  <si>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</si>
  <si>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</si>
  <si>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</si>
  <si>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</si>
  <si>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</si>
  <si>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</si>
  <si>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</si>
  <si>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</si>
  <si>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</si>
  <si>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</si>
  <si>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</si>
  <si>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</si>
  <si>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</si>
  <si>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</si>
  <si>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</si>
  <si>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</si>
  <si>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</si>
  <si>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</si>
  <si>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</si>
  <si>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</si>
  <si>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</si>
  <si>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</si>
  <si>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</si>
  <si>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</si>
  <si>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</si>
  <si>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</si>
  <si>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</si>
  <si>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</si>
  <si>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</si>
  <si>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</si>
  <si>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</si>
  <si>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</si>
  <si>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</si>
  <si>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</si>
  <si>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</si>
  <si>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</si>
  <si>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</si>
  <si>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</si>
  <si>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</si>
  <si>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</si>
  <si>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</si>
  <si>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</si>
  <si>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</si>
  <si>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</si>
  <si>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</si>
  <si>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</si>
  <si>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</si>
  <si>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</si>
  <si>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</si>
  <si>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</si>
  <si>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</si>
  <si>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</si>
  <si>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</si>
  <si>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</si>
  <si>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</si>
  <si>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</si>
  <si>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</si>
  <si>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</si>
  <si>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</si>
  <si>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</si>
  <si>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</si>
  <si>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</si>
  <si>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</si>
  <si>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</si>
  <si>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</si>
  <si>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</si>
  <si>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</si>
  <si>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</si>
  <si>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</si>
  <si>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</si>
  <si>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</si>
  <si>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</si>
  <si>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</si>
  <si>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</si>
  <si>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</si>
  <si>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</si>
  <si>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</si>
  <si>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</si>
  <si>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</si>
  <si>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</si>
  <si>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</si>
  <si>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</si>
  <si>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</si>
  <si>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</si>
  <si>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</si>
  <si>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</si>
  <si>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</si>
  <si>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</si>
  <si>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</si>
  <si>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</si>
  <si>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</si>
  <si>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</si>
  <si>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</si>
  <si>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</si>
  <si>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</si>
  <si>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</si>
  <si>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</si>
  <si>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</si>
  <si>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</si>
  <si>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</si>
  <si>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</si>
  <si>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</si>
  <si>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</si>
  <si>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</si>
  <si>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</si>
  <si>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</si>
  <si>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</si>
  <si>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</si>
  <si>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</si>
  <si>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</si>
  <si>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</si>
  <si>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</si>
  <si>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</si>
  <si>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</si>
  <si>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</si>
  <si>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</si>
  <si>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</si>
  <si>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</si>
  <si>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</si>
  <si>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</si>
  <si>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</si>
  <si>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</si>
  <si>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</si>
  <si>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</si>
  <si>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</si>
  <si>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</si>
  <si>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</si>
  <si>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</si>
  <si>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</si>
  <si>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</si>
  <si>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</si>
  <si>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</si>
  <si>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</si>
  <si>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</si>
  <si>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</si>
  <si>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</si>
  <si>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</si>
  <si>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</si>
  <si>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</si>
  <si>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</si>
  <si>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</si>
  <si>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</si>
  <si>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</si>
  <si>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</si>
  <si>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</si>
  <si>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</si>
  <si>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</si>
  <si>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</si>
  <si>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</si>
  <si>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</si>
  <si>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</si>
  <si>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</si>
  <si>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</si>
  <si>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</si>
  <si>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</si>
  <si>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</si>
  <si>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</si>
  <si>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</si>
  <si>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</si>
  <si>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</si>
  <si>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</si>
  <si>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</si>
  <si>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</si>
  <si>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</si>
  <si>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</si>
  <si>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</si>
  <si>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</si>
  <si>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</si>
  <si>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</si>
  <si>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</si>
  <si>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</si>
  <si>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</si>
  <si>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</si>
  <si>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</si>
  <si>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</si>
  <si>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</si>
  <si>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</si>
  <si>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</si>
  <si>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</si>
  <si>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</si>
  <si>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</si>
  <si>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</si>
  <si>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</si>
  <si>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</si>
  <si>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</si>
  <si>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</si>
  <si>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</si>
  <si>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</si>
  <si>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</si>
  <si>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</si>
  <si>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</si>
  <si>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</si>
  <si>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</si>
  <si>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</si>
  <si>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</si>
  <si>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</si>
  <si>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</si>
  <si>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</si>
  <si>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</si>
  <si>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</si>
  <si>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</si>
  <si>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</si>
  <si>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</si>
  <si>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</si>
  <si>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</si>
  <si>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</si>
  <si>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</si>
  <si>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</si>
  <si>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</si>
  <si>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</si>
  <si>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</si>
  <si>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</si>
  <si>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</si>
  <si>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</si>
  <si>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</si>
  <si>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</si>
  <si>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</si>
  <si>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</si>
  <si>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</si>
  <si>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</si>
  <si>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</si>
  <si>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</si>
  <si>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</si>
  <si>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</si>
  <si>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</si>
  <si>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</si>
  <si>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</si>
  <si>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</si>
  <si>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</si>
  <si>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</si>
  <si>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</si>
  <si>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</si>
  <si>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</si>
  <si>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</si>
  <si>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</si>
  <si>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</si>
  <si>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</si>
  <si>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</si>
  <si>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</si>
  <si>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</si>
  <si>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</si>
  <si>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</si>
  <si>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</si>
  <si>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</si>
  <si>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</si>
  <si>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</si>
  <si>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</si>
  <si>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</si>
  <si>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</si>
  <si>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</si>
  <si>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</si>
  <si>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</si>
  <si>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</si>
  <si>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</si>
  <si>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</si>
  <si>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</si>
  <si>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</si>
  <si>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</si>
  <si>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</si>
  <si>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</si>
  <si>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</si>
  <si>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</si>
  <si>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</si>
  <si>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</si>
  <si>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</si>
  <si>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</si>
  <si>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</si>
  <si>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</si>
  <si>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</si>
  <si>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</si>
  <si>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</si>
  <si>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</si>
  <si>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</si>
  <si>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</si>
  <si>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</si>
  <si>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</si>
  <si>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</si>
  <si>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</si>
  <si>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</si>
  <si>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</si>
  <si>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</si>
  <si>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</si>
  <si>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</si>
  <si>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</si>
  <si>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</si>
  <si>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</si>
  <si>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</si>
  <si>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</si>
  <si>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</si>
  <si>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</si>
  <si>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</si>
  <si>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</si>
  <si>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</si>
  <si>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</si>
  <si>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</si>
  <si>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</si>
  <si>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</si>
  <si>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</si>
  <si>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</si>
  <si>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</si>
  <si>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</si>
  <si>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</si>
  <si>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</si>
  <si>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</si>
  <si>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</si>
  <si>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</si>
  <si>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</si>
  <si>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</si>
  <si>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</si>
  <si>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</si>
  <si>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</si>
  <si>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</si>
  <si>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</si>
  <si>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</si>
  <si>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</si>
  <si>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</si>
  <si>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</si>
  <si>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</si>
  <si>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</si>
  <si>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</si>
  <si>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</si>
  <si>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</si>
  <si>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</si>
  <si>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</si>
  <si>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</si>
  <si>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</si>
  <si>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</si>
  <si>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</si>
  <si>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</si>
  <si>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</si>
  <si>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</si>
  <si>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</si>
  <si>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</si>
  <si>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</si>
  <si>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</si>
  <si>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</si>
  <si>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</si>
  <si>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</si>
  <si>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</si>
  <si>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</si>
  <si>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</si>
  <si>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</si>
  <si>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</si>
  <si>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</si>
  <si>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</si>
  <si>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</si>
  <si>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</si>
  <si>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</si>
  <si>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</si>
  <si>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</si>
  <si>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</si>
  <si>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</si>
  <si>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</si>
  <si>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</si>
  <si>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</si>
  <si>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</si>
  <si>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</si>
  <si>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</si>
  <si>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</si>
  <si>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</si>
  <si>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</si>
  <si>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</si>
  <si>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</si>
  <si>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</si>
  <si>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</si>
  <si>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</si>
  <si>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</si>
  <si>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</si>
  <si>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</si>
  <si>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</si>
  <si>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</si>
  <si>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</si>
  <si>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</si>
  <si>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</si>
  <si>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</si>
  <si>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</si>
  <si>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</si>
  <si>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</si>
  <si>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</si>
  <si>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</si>
  <si>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</si>
  <si>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</si>
  <si>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</si>
  <si>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</si>
  <si>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</si>
  <si>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</si>
  <si>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</si>
  <si>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</si>
  <si>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</si>
  <si>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</si>
  <si>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</si>
  <si>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</si>
  <si>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</si>
  <si>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</si>
  <si>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</si>
  <si>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</si>
  <si>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</si>
  <si>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</si>
  <si>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</si>
  <si>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</si>
  <si>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</si>
  <si>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</si>
  <si>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</si>
  <si>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</si>
  <si>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</si>
  <si>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</si>
  <si>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</si>
  <si>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</si>
  <si>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</si>
  <si>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</si>
  <si>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</si>
  <si>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</si>
  <si>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</si>
  <si>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</si>
  <si>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</si>
  <si>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</si>
  <si>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</si>
  <si>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</si>
  <si>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</si>
  <si>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</si>
  <si>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</si>
  <si>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</si>
  <si>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</si>
  <si>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</si>
  <si>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</si>
  <si>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</si>
  <si>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</si>
  <si>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</si>
  <si>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</si>
  <si>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</si>
  <si>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</si>
  <si>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</si>
  <si>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</si>
  <si>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</si>
  <si>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</si>
  <si>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</si>
  <si>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</si>
  <si>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</si>
  <si>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</si>
  <si>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</si>
  <si>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</si>
  <si>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</si>
  <si>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</si>
  <si>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</si>
  <si>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</si>
  <si>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</si>
  <si>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</si>
  <si>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</si>
  <si>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</si>
  <si>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</si>
  <si>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</si>
  <si>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</si>
  <si>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</si>
  <si>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</si>
  <si>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</si>
  <si>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</si>
  <si>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</si>
  <si>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</si>
  <si>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</si>
  <si>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</si>
  <si>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</si>
  <si>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</si>
  <si>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</si>
  <si>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</si>
  <si>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</si>
  <si>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</si>
  <si>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</si>
  <si>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</si>
  <si>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</si>
  <si>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</si>
  <si>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</si>
  <si>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</si>
  <si>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</si>
  <si>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</si>
  <si>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</si>
  <si>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</si>
  <si>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</si>
  <si>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</si>
  <si>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</si>
  <si>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</si>
  <si>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</si>
  <si>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</si>
  <si>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</si>
  <si>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</si>
  <si>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</si>
  <si>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</si>
  <si>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</si>
  <si>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</si>
  <si>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</si>
  <si>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</si>
  <si>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</si>
  <si>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</si>
  <si>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</si>
  <si>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</si>
  <si>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</si>
  <si>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</si>
  <si>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</si>
  <si>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</si>
  <si>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</si>
  <si>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</si>
  <si>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</si>
  <si>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</si>
  <si>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</si>
  <si>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</si>
  <si>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</si>
  <si>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</si>
  <si>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</si>
  <si>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</si>
  <si>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</si>
  <si>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</si>
  <si>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</si>
  <si>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</si>
  <si>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</si>
  <si>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</si>
  <si>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</si>
  <si>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</si>
  <si>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</si>
  <si>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</si>
  <si>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</si>
  <si>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</si>
  <si>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</si>
  <si>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</si>
  <si>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</si>
  <si>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</si>
  <si>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</si>
  <si>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</si>
  <si>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</si>
  <si>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</si>
  <si>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</si>
  <si>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</si>
  <si>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</si>
  <si>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</si>
  <si>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</si>
  <si>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</si>
  <si>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</si>
  <si>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</si>
  <si>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</si>
  <si>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</si>
  <si>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</si>
  <si>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</si>
  <si>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</si>
  <si>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</si>
  <si>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</si>
  <si>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</si>
  <si>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</si>
  <si>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</si>
  <si>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</si>
  <si>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</si>
  <si>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</si>
  <si>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</si>
  <si>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</si>
  <si>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</si>
  <si>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</si>
  <si>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</si>
  <si>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</si>
  <si>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</si>
  <si>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</si>
  <si>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</si>
  <si>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</si>
  <si>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</si>
  <si>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</si>
  <si>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</si>
  <si>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</si>
  <si>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</si>
  <si>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</si>
  <si>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</si>
  <si>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</si>
  <si>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</si>
  <si>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</si>
  <si>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</si>
  <si>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</si>
  <si>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</si>
  <si>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</si>
  <si>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</si>
  <si>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</si>
  <si>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</si>
  <si>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</si>
  <si>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</si>
  <si>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</si>
  <si>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</si>
  <si>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</si>
  <si>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</si>
  <si>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</si>
  <si>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</si>
  <si>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</si>
  <si>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</si>
  <si>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</si>
  <si>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</si>
  <si>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</si>
  <si>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</si>
  <si>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</si>
  <si>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</si>
  <si>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</si>
  <si>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</si>
  <si>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</si>
  <si>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</si>
  <si>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</si>
  <si>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</si>
  <si>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</si>
  <si>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</si>
  <si>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</si>
  <si>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</si>
  <si>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</si>
  <si>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</si>
  <si>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</si>
  <si>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</si>
  <si>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</si>
  <si>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</si>
  <si>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</si>
  <si>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</si>
  <si>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</si>
  <si>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</si>
  <si>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</si>
  <si>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</si>
  <si>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</si>
  <si>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</si>
  <si>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</si>
  <si>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</si>
  <si>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</si>
  <si>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</si>
  <si>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</si>
  <si>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</si>
  <si>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</si>
  <si>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</si>
  <si>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</si>
  <si>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</si>
  <si>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</si>
  <si>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</si>
  <si>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</si>
  <si>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</si>
  <si>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</si>
  <si>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</si>
  <si>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</si>
  <si>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</si>
  <si>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</si>
  <si>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</si>
  <si>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</si>
  <si>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</si>
  <si>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</si>
  <si>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</si>
  <si>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</si>
  <si>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</si>
  <si>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</si>
  <si>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</si>
  <si>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</si>
  <si>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</si>
  <si>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</si>
  <si>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</si>
  <si>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</si>
  <si>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</si>
  <si>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</si>
  <si>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</si>
  <si>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</si>
  <si>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</si>
  <si>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</si>
  <si>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</si>
  <si>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</si>
  <si>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</si>
  <si>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</si>
  <si>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</si>
  <si>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</si>
  <si>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</si>
  <si>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</si>
  <si>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</si>
  <si>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</si>
  <si>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</si>
  <si>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</si>
  <si>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</si>
  <si>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</si>
  <si>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</si>
  <si>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</si>
  <si>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</si>
  <si>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</si>
  <si>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</si>
  <si>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</si>
  <si>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</si>
  <si>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</si>
  <si>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</si>
  <si>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</si>
  <si>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</si>
  <si>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</si>
  <si>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</si>
  <si>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</si>
  <si>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</si>
  <si>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</si>
  <si>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</si>
  <si>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</si>
  <si>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</si>
  <si>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</si>
  <si>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</si>
  <si>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</si>
  <si>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</si>
  <si>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</si>
  <si>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</si>
  <si>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</si>
  <si>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</si>
  <si>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</si>
  <si>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</si>
  <si>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</si>
  <si>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</si>
  <si>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</si>
  <si>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</si>
  <si>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</si>
  <si>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</si>
  <si>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</si>
  <si>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</si>
  <si>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</si>
  <si>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</si>
  <si>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</si>
  <si>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</si>
  <si>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</si>
  <si>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</si>
  <si>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</si>
  <si>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</si>
  <si>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</si>
  <si>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</si>
  <si>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</si>
  <si>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</si>
  <si>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</si>
  <si>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</si>
  <si>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</si>
  <si>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</si>
  <si>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</si>
  <si>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</si>
  <si>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</si>
  <si>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</si>
  <si>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</si>
  <si>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</si>
  <si>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</si>
  <si>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</si>
  <si>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</si>
  <si>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</si>
  <si>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</si>
  <si>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</si>
  <si>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</si>
  <si>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</si>
  <si>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</si>
  <si>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</si>
  <si>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</si>
  <si>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</si>
  <si>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</si>
  <si>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</si>
  <si>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</si>
  <si>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</si>
  <si>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</si>
  <si>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</si>
  <si>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</si>
  <si>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</si>
  <si>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</si>
  <si>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</si>
  <si>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</si>
  <si>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</si>
  <si>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</si>
  <si>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</si>
  <si>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</si>
  <si>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</si>
  <si>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</si>
  <si>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</si>
  <si>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</si>
  <si>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</si>
  <si>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</si>
  <si>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</si>
  <si>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</si>
  <si>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</si>
  <si>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</si>
  <si>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</si>
  <si>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</si>
  <si>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</si>
  <si>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</si>
  <si>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</si>
  <si>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</si>
  <si>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</si>
  <si>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</si>
  <si>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</si>
  <si>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</si>
  <si>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</si>
  <si>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</si>
  <si>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</si>
  <si>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</si>
  <si>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</si>
  <si>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</si>
  <si>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</si>
  <si>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</si>
  <si>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</si>
  <si>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</si>
  <si>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</si>
  <si>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</si>
  <si>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</si>
  <si>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</si>
  <si>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</si>
  <si>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</si>
  <si>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</si>
  <si>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</si>
  <si>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</si>
  <si>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</si>
  <si>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</si>
  <si>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</si>
  <si>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</si>
  <si>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</si>
  <si>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</si>
  <si>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</si>
  <si>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</si>
  <si>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</si>
  <si>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</si>
  <si>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</si>
  <si>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</si>
  <si>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</si>
  <si>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</si>
  <si>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</si>
  <si>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</si>
  <si>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</si>
  <si>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</si>
  <si>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</si>
  <si>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</si>
  <si>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</si>
  <si>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</si>
  <si>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</si>
  <si>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</si>
  <si>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</si>
  <si>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</si>
  <si>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</si>
  <si>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</si>
  <si>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</si>
  <si>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</si>
  <si>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</si>
  <si>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</si>
  <si>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</si>
  <si>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</si>
  <si>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</si>
  <si>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</si>
  <si>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</si>
  <si>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</si>
  <si>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</si>
  <si>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</si>
  <si>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</si>
  <si>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</si>
  <si>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</si>
  <si>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</si>
  <si>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</si>
  <si>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</si>
  <si>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</si>
  <si>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</si>
  <si>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</si>
  <si>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</si>
  <si>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</si>
  <si>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</si>
  <si>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</si>
  <si>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</si>
  <si>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</si>
  <si>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</si>
  <si>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</si>
  <si>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</si>
  <si>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</si>
  <si>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</si>
  <si>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</si>
  <si>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</si>
  <si>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</si>
  <si>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</si>
  <si>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</si>
  <si>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</si>
  <si>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</si>
  <si>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</si>
  <si>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</si>
  <si>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</si>
  <si>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</si>
  <si>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</si>
  <si>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</si>
  <si>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</si>
  <si>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</si>
  <si>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</si>
  <si>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</si>
  <si>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</si>
  <si>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</si>
  <si>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</si>
  <si>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</si>
  <si>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</si>
  <si>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</si>
  <si>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</si>
  <si>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</si>
  <si>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</si>
  <si>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</si>
  <si>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</si>
  <si>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</si>
  <si>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</si>
  <si>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</si>
  <si>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</si>
  <si>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</si>
  <si>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</si>
  <si>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</si>
  <si>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</si>
  <si>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</si>
  <si>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</si>
  <si>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</si>
  <si>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</si>
  <si>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</si>
  <si>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</si>
  <si>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</si>
  <si>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</si>
  <si>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</si>
  <si>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</si>
  <si>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</si>
  <si>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</si>
  <si>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</si>
  <si>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</si>
  <si>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</si>
  <si>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</si>
  <si>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</si>
  <si>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</si>
  <si>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</si>
  <si>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</si>
  <si>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</si>
  <si>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</si>
  <si>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</si>
  <si>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</si>
  <si>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</si>
  <si>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</si>
  <si>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</si>
  <si>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</si>
  <si>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</si>
  <si>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</si>
  <si>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</si>
  <si>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</si>
  <si>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</si>
  <si>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</si>
  <si>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</si>
  <si>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</si>
  <si>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</si>
  <si>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</si>
  <si>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</si>
  <si>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</si>
  <si>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</si>
  <si>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</si>
  <si>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</si>
  <si>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</si>
  <si>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</si>
  <si>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</si>
  <si>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</si>
  <si>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</si>
  <si>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</si>
  <si>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</si>
  <si>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</si>
  <si>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</si>
  <si>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</si>
  <si>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</si>
  <si>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</si>
  <si>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</si>
  <si>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</si>
  <si>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</si>
  <si>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</si>
  <si>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</si>
  <si>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</si>
  <si>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</si>
  <si>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</si>
  <si>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</si>
  <si>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</si>
  <si>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</si>
  <si>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</si>
  <si>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</si>
  <si>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</si>
  <si>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</si>
  <si>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</si>
  <si>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</si>
  <si>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</si>
  <si>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</si>
  <si>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</si>
  <si>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</si>
  <si>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</si>
  <si>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</si>
  <si>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</si>
  <si>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</si>
  <si>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</si>
  <si>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</si>
  <si>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</si>
  <si>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</si>
  <si>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</si>
  <si>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</si>
  <si>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</si>
  <si>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</si>
  <si>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</si>
  <si>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</si>
  <si>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</si>
  <si>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</si>
  <si>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</si>
  <si>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</si>
  <si>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</si>
  <si>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</si>
  <si>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</si>
  <si>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</si>
  <si>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</si>
  <si>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</si>
  <si>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</si>
  <si>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</si>
  <si>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</si>
  <si>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</si>
  <si>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</si>
  <si>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</si>
  <si>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</si>
  <si>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</si>
  <si>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</si>
  <si>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</si>
  <si>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</si>
  <si>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</si>
  <si>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</si>
  <si>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</si>
  <si>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</si>
  <si>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</si>
  <si>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</si>
  <si>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</si>
  <si>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</si>
  <si>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</si>
  <si>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</si>
  <si>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</si>
  <si>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</si>
  <si>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</si>
  <si>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</si>
  <si>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</si>
  <si>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</si>
  <si>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</si>
  <si>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</si>
  <si>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</si>
  <si>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</si>
  <si>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</si>
  <si>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</si>
  <si>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</si>
  <si>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</si>
  <si>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</si>
  <si>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</si>
  <si>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</si>
  <si>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</si>
  <si>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</si>
  <si>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</si>
  <si>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</si>
  <si>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</si>
  <si>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</si>
  <si>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</si>
  <si>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</si>
  <si>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</si>
  <si>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</si>
  <si>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</si>
  <si>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</si>
  <si>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</si>
  <si>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</si>
  <si>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</si>
  <si>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</si>
  <si>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</si>
  <si>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</si>
  <si>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</si>
  <si>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</si>
  <si>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</si>
  <si>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</si>
  <si>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</si>
  <si>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</si>
  <si>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</si>
  <si>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</si>
  <si>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</si>
  <si>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</si>
  <si>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</si>
  <si>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</si>
  <si>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</si>
  <si>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</si>
  <si>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</si>
  <si>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</si>
  <si>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</si>
  <si>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</si>
  <si>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</si>
  <si>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</si>
  <si>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</si>
  <si>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</si>
  <si>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</si>
  <si>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</si>
  <si>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</si>
  <si>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</si>
  <si>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</si>
  <si>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</si>
  <si>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</si>
  <si>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</si>
  <si>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</si>
  <si>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</si>
  <si>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</si>
  <si>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</si>
  <si>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</si>
  <si>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</si>
  <si>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</si>
  <si>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</si>
  <si>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</si>
  <si>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</si>
  <si>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</si>
  <si>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</si>
  <si>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</si>
  <si>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</si>
  <si>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</si>
  <si>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</si>
  <si>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</si>
  <si>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</si>
  <si>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</si>
  <si>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</si>
  <si>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</si>
  <si>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</si>
  <si>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</si>
  <si>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</si>
  <si>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</si>
  <si>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</si>
  <si>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</si>
  <si>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</si>
  <si>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</si>
  <si>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</si>
  <si>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</si>
  <si>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</si>
  <si>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</si>
  <si>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</si>
  <si>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</si>
  <si>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</si>
  <si>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</si>
  <si>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</si>
  <si>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</si>
  <si>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</si>
  <si>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</si>
  <si>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</si>
  <si>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</si>
  <si>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</si>
  <si>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</si>
  <si>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</si>
  <si>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</si>
  <si>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</si>
  <si>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</si>
  <si>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</si>
  <si>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</si>
  <si>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</si>
  <si>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</si>
  <si>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</si>
  <si>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</si>
  <si>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</si>
  <si>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</si>
  <si>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</si>
  <si>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</si>
  <si>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</si>
  <si>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</si>
  <si>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</si>
  <si>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</si>
  <si>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</si>
  <si>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</si>
  <si>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</si>
  <si>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</si>
  <si>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</si>
  <si>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</si>
  <si>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</si>
  <si>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</si>
  <si>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</si>
  <si>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</si>
  <si>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</si>
  <si>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</si>
  <si>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</si>
  <si>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</si>
  <si>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</si>
  <si>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</si>
  <si>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</si>
  <si>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</si>
  <si>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</si>
  <si>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</si>
  <si>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</si>
  <si>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</si>
  <si>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</si>
  <si>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</si>
  <si>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</si>
  <si>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</si>
  <si>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</si>
  <si>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</si>
  <si>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</si>
  <si>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</si>
  <si>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</si>
  <si>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</si>
  <si>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</si>
  <si>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</si>
  <si>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</si>
  <si>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</si>
  <si>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</si>
  <si>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</si>
  <si>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</si>
  <si>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</si>
  <si>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</si>
  <si>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</si>
  <si>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</si>
  <si>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</si>
  <si>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</si>
  <si>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</si>
  <si>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</si>
  <si>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</si>
  <si>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</si>
  <si>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</si>
  <si>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</si>
  <si>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</si>
  <si>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</si>
  <si>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</si>
  <si>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</si>
  <si>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</si>
  <si>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</si>
  <si>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</si>
  <si>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</si>
  <si>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</si>
  <si>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</si>
  <si>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</si>
  <si>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</si>
  <si>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</si>
  <si>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</si>
  <si>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</si>
  <si>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</si>
  <si>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</si>
  <si>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</si>
  <si>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</si>
  <si>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</si>
  <si>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</si>
  <si>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</si>
  <si>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</si>
  <si>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</si>
  <si>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</si>
  <si>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</si>
  <si>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</si>
  <si>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</si>
  <si>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</si>
  <si>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</si>
  <si>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</si>
  <si>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</si>
  <si>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</si>
  <si>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</si>
  <si>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</si>
  <si>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</si>
  <si>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</si>
  <si>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</si>
  <si>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</si>
  <si>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</si>
  <si>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</si>
  <si>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</si>
  <si>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</si>
  <si>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</si>
  <si>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</si>
  <si>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</si>
  <si>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</si>
  <si>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</si>
  <si>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</si>
  <si>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</si>
  <si>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</si>
  <si>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</si>
  <si>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</si>
  <si>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</si>
  <si>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</si>
  <si>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</si>
  <si>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</si>
  <si>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</si>
  <si>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</si>
  <si>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</si>
  <si>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</si>
  <si>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</si>
  <si>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</si>
  <si>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</si>
  <si>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</si>
  <si>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</si>
  <si>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</si>
  <si>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</si>
  <si>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</si>
  <si>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</si>
  <si>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</si>
  <si>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</si>
  <si>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</si>
  <si>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</si>
  <si>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</si>
  <si>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</si>
  <si>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</si>
  <si>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</si>
  <si>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</si>
  <si>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</si>
  <si>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</si>
  <si>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</si>
  <si>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</si>
  <si>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</si>
  <si>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</si>
  <si>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</si>
  <si>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</si>
  <si>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</si>
  <si>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</si>
  <si>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</si>
  <si>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</si>
  <si>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</si>
  <si>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</si>
  <si>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</si>
  <si>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</si>
  <si>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</si>
  <si>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</si>
  <si>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</si>
  <si>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</si>
  <si>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</si>
  <si>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</si>
  <si>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</si>
  <si>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</si>
  <si>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</si>
  <si>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</si>
  <si>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</si>
  <si>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</si>
  <si>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</si>
  <si>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</si>
  <si>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</si>
  <si>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</si>
  <si>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</si>
  <si>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</si>
  <si>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</si>
  <si>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</si>
  <si>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</si>
  <si>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</si>
  <si>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</si>
  <si>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</si>
  <si>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</si>
  <si>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</si>
  <si>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</si>
  <si>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</si>
  <si>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</si>
  <si>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</si>
  <si>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</si>
  <si>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</si>
  <si>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</si>
  <si>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</si>
  <si>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</si>
  <si>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</si>
  <si>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</si>
  <si>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</si>
  <si>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</si>
  <si>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</si>
  <si>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</si>
  <si>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</si>
  <si>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</si>
  <si>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</si>
  <si>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</si>
  <si>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</si>
  <si>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</si>
  <si>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</si>
  <si>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</si>
  <si>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</si>
  <si>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</si>
  <si>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</si>
  <si>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</si>
  <si>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</si>
  <si>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</si>
  <si>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</si>
  <si>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</si>
  <si>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</si>
  <si>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</si>
  <si>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</si>
  <si>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</si>
  <si>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</si>
  <si>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</si>
  <si>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</si>
  <si>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</si>
  <si>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</si>
  <si>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</si>
  <si>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</si>
  <si>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</si>
  <si>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</si>
  <si>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</si>
  <si>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</si>
  <si>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</si>
  <si>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</si>
  <si>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</si>
  <si>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</si>
  <si>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</si>
  <si>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</si>
  <si>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</si>
  <si>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</si>
  <si>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</si>
  <si>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</si>
  <si>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</si>
  <si>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</si>
  <si>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</si>
  <si>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</si>
  <si>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</si>
  <si>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</si>
  <si>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</si>
  <si>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</si>
  <si>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</si>
  <si>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</si>
  <si>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</si>
  <si>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</si>
  <si>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</si>
  <si>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</si>
  <si>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</si>
  <si>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</si>
  <si>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</si>
  <si>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</si>
  <si>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</si>
  <si>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</si>
  <si>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</si>
  <si>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</si>
  <si>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</si>
  <si>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</si>
  <si>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</si>
  <si>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</si>
  <si>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</si>
  <si>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</si>
  <si>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</si>
  <si>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</si>
  <si>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</si>
  <si>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</si>
  <si>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</si>
  <si>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</si>
  <si>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</si>
  <si>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</si>
  <si>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</si>
  <si>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</si>
  <si>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</si>
  <si>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</si>
  <si>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</si>
  <si>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</si>
  <si>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</si>
  <si>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</si>
  <si>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</si>
  <si>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</si>
  <si>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</si>
  <si>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</si>
  <si>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</si>
  <si>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</si>
  <si>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</si>
  <si>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</si>
  <si>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</si>
  <si>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</si>
  <si>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</si>
  <si>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</si>
  <si>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</si>
  <si>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</si>
  <si>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</si>
  <si>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</si>
  <si>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</si>
  <si>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</si>
  <si>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</si>
  <si>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</si>
  <si>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</si>
  <si>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</si>
  <si>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</si>
  <si>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</si>
  <si>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</si>
  <si>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</si>
  <si>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</si>
  <si>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</si>
  <si>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</si>
  <si>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</si>
  <si>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</si>
  <si>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</si>
  <si>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</si>
  <si>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</si>
  <si>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</si>
  <si>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</si>
  <si>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</si>
  <si>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</si>
  <si>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</si>
  <si>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</si>
  <si>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</si>
  <si>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</si>
  <si>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</si>
  <si>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</si>
  <si>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</si>
  <si>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</si>
  <si>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</si>
  <si>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</si>
  <si>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</si>
  <si>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</si>
  <si>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</si>
  <si>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</si>
  <si>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</si>
  <si>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</si>
  <si>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</si>
  <si>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</si>
  <si>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</si>
  <si>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</si>
  <si>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</si>
  <si>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</si>
  <si>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</si>
  <si>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</si>
  <si>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</si>
  <si>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</si>
  <si>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</si>
  <si>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</si>
  <si>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</si>
  <si>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</si>
  <si>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</si>
  <si>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</si>
  <si>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</si>
  <si>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</si>
  <si>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</si>
  <si>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</si>
  <si>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</si>
  <si>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</si>
  <si>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</si>
  <si>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</si>
  <si>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</si>
  <si>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</si>
  <si>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</si>
  <si>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</si>
  <si>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</si>
  <si>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</si>
  <si>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</si>
  <si>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</si>
  <si>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</si>
  <si>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</si>
  <si>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</si>
  <si>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</si>
  <si>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</si>
  <si>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</si>
  <si>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</si>
  <si>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</si>
  <si>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</si>
  <si>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</si>
  <si>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</si>
  <si>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</si>
  <si>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</si>
  <si>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</si>
  <si>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</si>
  <si>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</si>
  <si>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</si>
  <si>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</si>
  <si>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</si>
  <si>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</si>
  <si>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</si>
  <si>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</si>
  <si>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</si>
  <si>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</si>
  <si>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</si>
  <si>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</si>
  <si>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</si>
  <si>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</si>
  <si>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</si>
  <si>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</si>
  <si>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</si>
  <si>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</si>
  <si>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</si>
  <si>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</si>
  <si>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</si>
  <si>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</si>
  <si>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</si>
  <si>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</si>
  <si>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</si>
  <si>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</si>
  <si>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</si>
  <si>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</si>
  <si>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</si>
  <si>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</si>
  <si>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</si>
  <si>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</si>
  <si>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</si>
  <si>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</si>
  <si>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</si>
  <si>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</si>
  <si>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</si>
  <si>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</si>
  <si>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</si>
  <si>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</si>
  <si>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</si>
  <si>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</si>
  <si>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</si>
  <si>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</si>
  <si>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</si>
  <si>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</si>
  <si>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</si>
  <si>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</si>
  <si>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</si>
  <si>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</si>
  <si>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</si>
  <si>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</si>
  <si>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</si>
  <si>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</si>
  <si>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</si>
  <si>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</si>
  <si>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</si>
  <si>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</si>
  <si>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</si>
  <si>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</si>
  <si>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</si>
  <si>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</si>
  <si>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</si>
  <si>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</si>
  <si>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</si>
  <si>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</si>
  <si>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</si>
  <si>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</si>
  <si>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</si>
  <si>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</si>
  <si>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</si>
  <si>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</si>
  <si>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</si>
  <si>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</si>
  <si>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</si>
  <si>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</si>
  <si>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</si>
  <si>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</si>
  <si>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</si>
  <si>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</si>
  <si>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</si>
  <si>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</si>
  <si>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</si>
  <si>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</si>
  <si>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</si>
  <si>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</si>
  <si>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</si>
  <si>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</si>
  <si>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</si>
  <si>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</si>
  <si>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</si>
  <si>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</si>
  <si>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</si>
  <si>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</si>
  <si>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</si>
  <si>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</si>
  <si>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</si>
  <si>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</si>
  <si>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</si>
  <si>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</si>
  <si>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</si>
  <si>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</si>
  <si>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</si>
  <si>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</si>
  <si>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</si>
  <si>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</si>
  <si>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</si>
  <si>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</si>
  <si>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</si>
  <si>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</si>
  <si>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</si>
  <si>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</si>
  <si>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</si>
  <si>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</si>
  <si>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</si>
  <si>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</si>
  <si>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</si>
  <si>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</si>
  <si>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</si>
  <si>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</si>
  <si>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</si>
  <si>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</si>
  <si>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</si>
  <si>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</si>
  <si>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</si>
  <si>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</si>
  <si>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</si>
  <si>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</si>
  <si>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</si>
  <si>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</si>
  <si>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</si>
  <si>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</si>
  <si>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</si>
  <si>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</si>
  <si>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</si>
  <si>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</si>
  <si>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</si>
  <si>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</si>
  <si>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</si>
  <si>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</si>
  <si>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</si>
  <si>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</si>
  <si>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</si>
  <si>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</si>
  <si>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</si>
  <si>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</si>
  <si>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</si>
  <si>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</si>
  <si>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</si>
  <si>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</si>
  <si>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</si>
  <si>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</si>
  <si>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</si>
  <si>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</si>
  <si>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</si>
  <si>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</si>
  <si>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</si>
  <si>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</si>
  <si>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</si>
  <si>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</si>
  <si>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</si>
  <si>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</si>
  <si>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</si>
  <si>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</si>
  <si>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</si>
  <si>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</si>
  <si>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</si>
  <si>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</si>
  <si>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</si>
  <si>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</si>
  <si>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</si>
  <si>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</si>
  <si>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</si>
  <si>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</si>
  <si>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</si>
  <si>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</si>
  <si>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</si>
  <si>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</si>
  <si>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</si>
  <si>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</si>
  <si>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</si>
  <si>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</si>
  <si>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</si>
  <si>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</si>
  <si>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</si>
  <si>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</si>
  <si>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</si>
  <si>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</si>
  <si>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</si>
  <si>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</si>
  <si>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</si>
  <si>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</si>
  <si>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</si>
  <si>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</si>
  <si>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</si>
  <si>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</si>
  <si>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</si>
  <si>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</si>
  <si>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</si>
  <si>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</si>
  <si>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</si>
  <si>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</si>
  <si>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</si>
  <si>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</si>
  <si>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</si>
  <si>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</si>
  <si>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</si>
  <si>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</si>
  <si>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</si>
  <si>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</si>
  <si>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</si>
  <si>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</si>
  <si>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</si>
  <si>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</si>
  <si>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</si>
  <si>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</si>
  <si>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</si>
  <si>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</si>
  <si>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</si>
  <si>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</si>
  <si>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</si>
  <si>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</si>
  <si>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</si>
  <si>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</si>
  <si>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</si>
  <si>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</si>
  <si>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</si>
  <si>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</si>
  <si>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</si>
  <si>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</si>
  <si>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</si>
  <si>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</si>
  <si>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</si>
  <si>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</si>
  <si>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</si>
  <si>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</si>
  <si>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</si>
  <si>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</si>
  <si>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</si>
  <si>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</si>
  <si>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</si>
  <si>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</si>
  <si>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</si>
  <si>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</si>
  <si>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</si>
  <si>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</si>
  <si>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</si>
  <si>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</si>
  <si>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</si>
  <si>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</si>
  <si>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</si>
  <si>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</si>
  <si>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</si>
  <si>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</si>
  <si>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</si>
  <si>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</si>
  <si>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</si>
  <si>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</si>
  <si>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</si>
  <si>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</si>
  <si>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</si>
  <si>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</si>
  <si>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</si>
  <si>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</si>
  <si>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</si>
  <si>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</si>
  <si>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</si>
  <si>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</si>
  <si>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</si>
  <si>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</si>
  <si>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</si>
  <si>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</si>
  <si>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</si>
  <si>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</si>
  <si>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</si>
  <si>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</si>
  <si>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</si>
  <si>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</si>
  <si>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</si>
  <si>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</si>
  <si>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</si>
  <si>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</si>
  <si>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</si>
  <si>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</si>
  <si>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</si>
  <si>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</si>
  <si>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</si>
  <si>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</si>
  <si>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</si>
  <si>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</si>
  <si>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</si>
  <si>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</si>
  <si>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</si>
  <si>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</si>
  <si>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</si>
  <si>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</si>
  <si>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</si>
  <si>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</si>
  <si>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</si>
  <si>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</si>
  <si>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</si>
  <si>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</si>
  <si>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</si>
  <si>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</si>
  <si>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</si>
  <si>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</si>
  <si>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</si>
  <si>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</si>
  <si>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</si>
  <si>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</si>
  <si>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</si>
  <si>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</si>
  <si>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</si>
  <si>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</si>
  <si>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</si>
  <si>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</si>
  <si>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</si>
  <si>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</si>
  <si>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</si>
  <si>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</si>
  <si>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</si>
  <si>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</si>
  <si>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</si>
  <si>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</si>
  <si>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</si>
  <si>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</si>
  <si>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</si>
  <si>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</si>
  <si>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</si>
  <si>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</si>
  <si>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</si>
  <si>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</si>
  <si>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</si>
  <si>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</si>
  <si>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</si>
  <si>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</si>
  <si>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</si>
  <si>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</si>
  <si>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</si>
  <si>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</si>
  <si>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</si>
  <si>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</si>
  <si>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</si>
  <si>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</si>
  <si>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</si>
  <si>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</si>
  <si>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</si>
  <si>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</si>
  <si>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</si>
  <si>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</si>
  <si>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</si>
  <si>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</si>
  <si>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</si>
  <si>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</si>
  <si>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</si>
  <si>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</si>
  <si>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</si>
  <si>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</si>
  <si>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</si>
  <si>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</si>
  <si>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</si>
  <si>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</si>
  <si>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</si>
  <si>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</si>
  <si>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</si>
  <si>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</si>
  <si>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</si>
  <si>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</si>
  <si>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</si>
  <si>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</si>
  <si>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</si>
  <si>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</si>
  <si>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</si>
  <si>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</si>
  <si>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</si>
  <si>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</si>
  <si>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</si>
  <si>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</si>
  <si>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</si>
  <si>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</si>
  <si>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</si>
  <si>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</si>
  <si>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</si>
  <si>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</si>
  <si>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</si>
  <si>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</si>
  <si>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</si>
  <si>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</si>
  <si>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</si>
  <si>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</si>
  <si>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</si>
  <si>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</si>
  <si>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</si>
  <si>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</si>
  <si>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</si>
  <si>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</si>
  <si>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</si>
  <si>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</si>
  <si>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</si>
  <si>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</si>
  <si>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</si>
  <si>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</si>
  <si>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</si>
  <si>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</si>
  <si>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</si>
  <si>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</si>
  <si>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</si>
  <si>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</si>
  <si>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</si>
  <si>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</si>
  <si>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</si>
  <si>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</si>
  <si>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</si>
  <si>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</si>
  <si>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</si>
  <si>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</si>
  <si>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</si>
  <si>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</si>
  <si>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</si>
  <si>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</si>
  <si>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</si>
  <si>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</si>
  <si>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</si>
  <si>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</si>
  <si>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</si>
  <si>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</si>
  <si>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</si>
  <si>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</si>
  <si>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</si>
  <si>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</si>
  <si>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</si>
  <si>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</si>
  <si>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</si>
  <si>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</si>
  <si>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</si>
  <si>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</si>
  <si>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</si>
  <si>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</si>
  <si>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</si>
  <si>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</si>
  <si>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</si>
  <si>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</si>
  <si>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</si>
  <si>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</si>
  <si>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</si>
  <si>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</si>
  <si>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</si>
  <si>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</si>
  <si>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</si>
  <si>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</si>
  <si>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</si>
  <si>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</si>
  <si>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</si>
  <si>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</si>
  <si>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</si>
  <si>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</si>
  <si>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</si>
  <si>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</si>
  <si>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</si>
  <si>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</si>
  <si>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</si>
  <si>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</si>
  <si>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</si>
  <si>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</si>
  <si>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</si>
  <si>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</si>
  <si>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</si>
  <si>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</si>
  <si>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</si>
  <si>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</si>
  <si>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</si>
  <si>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</si>
  <si>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</si>
  <si>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</si>
  <si>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</si>
  <si>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</si>
  <si>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</si>
  <si>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</si>
  <si>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</si>
  <si>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</si>
  <si>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</si>
  <si>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</si>
  <si>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</si>
  <si>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</si>
  <si>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</si>
  <si>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</si>
  <si>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</si>
  <si>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</si>
  <si>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</si>
  <si>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</si>
  <si>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</si>
  <si>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</si>
  <si>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</si>
  <si>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</si>
  <si>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</si>
  <si>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</si>
  <si>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</si>
  <si>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</si>
  <si>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</si>
  <si>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</si>
  <si>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</si>
  <si>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</si>
  <si>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</si>
  <si>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</si>
  <si>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</si>
  <si>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</si>
  <si>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</si>
  <si>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</si>
  <si>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</si>
  <si>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</si>
  <si>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</si>
  <si>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</si>
  <si>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</si>
  <si>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</si>
  <si>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</si>
  <si>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</si>
  <si>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</si>
  <si>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</si>
  <si>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</si>
  <si>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</si>
  <si>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</si>
  <si>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</si>
  <si>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</si>
  <si>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</si>
  <si>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</si>
  <si>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</si>
  <si>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</si>
  <si>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</si>
  <si>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</si>
  <si>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</si>
  <si>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</si>
  <si>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</si>
  <si>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</si>
  <si>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</si>
  <si>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</si>
  <si>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</si>
  <si>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</si>
  <si>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</si>
  <si>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</si>
  <si>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</si>
  <si>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</si>
  <si>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</si>
  <si>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</si>
  <si>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</si>
  <si>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</si>
  <si>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</si>
  <si>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</si>
  <si>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</si>
  <si>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</si>
  <si>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</si>
  <si>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</si>
  <si>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</si>
  <si>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</si>
  <si>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</si>
  <si>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</si>
  <si>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</si>
  <si>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</si>
  <si>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</si>
  <si>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</si>
  <si>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</si>
  <si>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</si>
  <si>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</si>
  <si>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</si>
  <si>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</si>
  <si>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</si>
  <si>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</si>
  <si>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</si>
  <si>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</si>
  <si>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</si>
  <si>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</si>
  <si>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</si>
  <si>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</si>
  <si>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</si>
  <si>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</si>
  <si>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</si>
  <si>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</si>
  <si>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</si>
  <si>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</si>
  <si>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</si>
  <si>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</si>
  <si>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</si>
  <si>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</si>
  <si>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</si>
  <si>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</si>
  <si>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</si>
  <si>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</si>
  <si>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</si>
  <si>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</si>
  <si>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</si>
  <si>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</si>
  <si>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</si>
  <si>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</si>
  <si>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</si>
  <si>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</si>
  <si>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</si>
  <si>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</si>
  <si>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</si>
  <si>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</si>
  <si>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</si>
  <si>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</si>
  <si>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</si>
  <si>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</si>
  <si>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</si>
  <si>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</si>
  <si>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</si>
  <si>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</si>
  <si>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</si>
  <si>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</si>
  <si>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</si>
  <si>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</si>
  <si>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</si>
  <si>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</si>
  <si>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</si>
  <si>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</si>
  <si>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</si>
  <si>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</si>
  <si>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</si>
  <si>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</si>
  <si>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</si>
  <si>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</si>
  <si>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</si>
  <si>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</si>
  <si>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</si>
  <si>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</si>
  <si>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</si>
  <si>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</si>
  <si>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</si>
  <si>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</si>
  <si>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</si>
  <si>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</si>
  <si>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</si>
  <si>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</si>
  <si>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</si>
  <si>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</si>
  <si>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</si>
  <si>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</si>
  <si>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</si>
  <si>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</si>
  <si>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</si>
  <si>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</si>
  <si>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</si>
  <si>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</si>
  <si>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</si>
  <si>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</si>
  <si>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</si>
  <si>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</si>
  <si>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</si>
  <si>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</si>
  <si>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</si>
  <si>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</si>
  <si>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</si>
  <si>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</si>
  <si>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</si>
  <si>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</si>
  <si>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</si>
  <si>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</si>
  <si>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</si>
  <si>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</si>
  <si>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</si>
  <si>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</si>
  <si>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</si>
  <si>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</si>
  <si>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</si>
  <si>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</si>
  <si>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</si>
  <si>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</si>
  <si>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</si>
  <si>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</si>
  <si>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</si>
  <si>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</si>
  <si>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</si>
  <si>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</si>
  <si>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</si>
  <si>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</si>
  <si>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</si>
  <si>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</si>
  <si>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</si>
  <si>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</si>
  <si>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</si>
  <si>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</si>
  <si>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</si>
  <si>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</si>
  <si>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</si>
  <si>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</si>
  <si>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</si>
  <si>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</si>
  <si>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</si>
  <si>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</si>
  <si>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</si>
  <si>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</si>
  <si>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</si>
  <si>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</si>
  <si>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</si>
  <si>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</si>
  <si>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</si>
  <si>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</si>
  <si>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</si>
  <si>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</si>
  <si>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</si>
  <si>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</si>
  <si>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</si>
  <si>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</si>
  <si>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</si>
  <si>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</si>
  <si>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</si>
  <si>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</si>
  <si>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</si>
  <si>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</si>
  <si>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</si>
  <si>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</si>
  <si>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</si>
  <si>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</si>
  <si>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</si>
  <si>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</si>
  <si>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</si>
  <si>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</si>
  <si>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</si>
  <si>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</si>
  <si>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</si>
  <si>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</si>
  <si>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</si>
  <si>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</si>
  <si>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</si>
  <si>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</si>
  <si>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</si>
  <si>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</si>
  <si>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</si>
  <si>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</si>
  <si>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</si>
  <si>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</si>
  <si>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</si>
  <si>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</si>
  <si>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</si>
  <si>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</si>
  <si>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</si>
  <si>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</si>
  <si>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</si>
  <si>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</si>
  <si>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</si>
  <si>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</si>
  <si>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</si>
  <si>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</si>
  <si>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</si>
  <si>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</si>
  <si>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</si>
  <si>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</si>
  <si>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</si>
  <si>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</si>
  <si>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</si>
  <si>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</si>
  <si>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</si>
  <si>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</si>
  <si>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</si>
  <si>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</si>
  <si>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</si>
  <si>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</si>
  <si>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</si>
  <si>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</si>
  <si>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</si>
  <si>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</si>
  <si>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</si>
  <si>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</si>
  <si>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</si>
  <si>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</si>
  <si>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</si>
  <si>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</si>
  <si>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</si>
  <si>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</si>
  <si>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</si>
  <si>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</si>
  <si>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</si>
  <si>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</si>
  <si>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</si>
  <si>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</si>
  <si>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</si>
  <si>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</si>
  <si>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</si>
  <si>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</si>
  <si>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</si>
  <si>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</si>
  <si>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</si>
  <si>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</si>
  <si>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</si>
  <si>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</si>
  <si>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</si>
  <si>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</si>
  <si>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</si>
  <si>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</si>
  <si>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</si>
  <si>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</si>
  <si>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</si>
  <si>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</si>
  <si>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</si>
  <si>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</si>
  <si>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</si>
  <si>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</si>
  <si>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</si>
  <si>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</si>
  <si>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</si>
  <si>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</si>
  <si>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</si>
  <si>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</si>
  <si>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</si>
  <si>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</si>
  <si>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</si>
  <si>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</si>
  <si>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</si>
  <si>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</si>
  <si>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</si>
  <si>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</si>
  <si>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</si>
  <si>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</si>
  <si>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</si>
  <si>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</si>
  <si>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</si>
  <si>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</si>
  <si>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</si>
  <si>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</si>
  <si>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</si>
  <si>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</si>
  <si>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</si>
  <si>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</si>
  <si>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</si>
  <si>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</si>
  <si>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</si>
  <si>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</si>
  <si>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</si>
  <si>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</si>
  <si>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</si>
  <si>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</si>
  <si>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</si>
  <si>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</si>
  <si>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</si>
  <si>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</si>
  <si>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</si>
  <si>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</si>
  <si>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</si>
  <si>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</si>
  <si>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</si>
  <si>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</si>
  <si>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</si>
  <si>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</si>
  <si>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</si>
  <si>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</si>
  <si>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</si>
  <si>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</si>
  <si>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</si>
  <si>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</si>
  <si>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</si>
  <si>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</si>
  <si>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</si>
  <si>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</si>
  <si>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</si>
  <si>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</si>
  <si>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</si>
  <si>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</si>
  <si>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</si>
  <si>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</si>
  <si>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</si>
  <si>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</si>
  <si>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</si>
  <si>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</si>
  <si>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</si>
  <si>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</si>
  <si>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</si>
  <si>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</si>
  <si>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</si>
  <si>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</si>
  <si>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</si>
  <si>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</si>
  <si>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</si>
  <si>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</si>
  <si>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</si>
  <si>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</si>
  <si>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</si>
  <si>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</si>
  <si>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</si>
  <si>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</si>
  <si>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</si>
  <si>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</si>
  <si>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</si>
  <si>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</si>
  <si>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</si>
  <si>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</si>
  <si>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</si>
  <si>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</si>
  <si>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</si>
  <si>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</si>
  <si>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</si>
  <si>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</si>
  <si>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</si>
  <si>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</si>
  <si>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</si>
  <si>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</si>
  <si>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</si>
  <si>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</si>
  <si>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</si>
  <si>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</si>
  <si>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</si>
  <si>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</si>
  <si>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</si>
  <si>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</si>
  <si>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</si>
  <si>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</si>
  <si>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</si>
  <si>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</si>
  <si>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</si>
  <si>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</si>
  <si>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</si>
  <si>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</si>
  <si>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</si>
  <si>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</si>
  <si>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</si>
  <si>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</si>
  <si>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</si>
  <si>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</si>
  <si>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</si>
  <si>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</si>
  <si>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</si>
  <si>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</si>
  <si>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</si>
  <si>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</si>
  <si>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</si>
  <si>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</si>
  <si>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</si>
  <si>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</si>
  <si>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</si>
  <si>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</si>
  <si>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</si>
  <si>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</si>
  <si>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</si>
  <si>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</si>
  <si>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</si>
  <si>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</si>
  <si>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</si>
  <si>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</si>
  <si>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</si>
  <si>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</si>
  <si>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</si>
  <si>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</si>
  <si>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</si>
  <si>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</si>
  <si>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</si>
  <si>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</si>
  <si>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</si>
  <si>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</si>
  <si>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</si>
  <si>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</si>
  <si>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</si>
  <si>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</si>
  <si>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</si>
  <si>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</si>
  <si>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</si>
  <si>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</si>
  <si>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</si>
  <si>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</si>
  <si>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</si>
  <si>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</si>
  <si>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</si>
  <si>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</si>
  <si>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</si>
  <si>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</si>
  <si>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</si>
  <si>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</si>
  <si>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</si>
  <si>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</si>
  <si>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</si>
  <si>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</si>
  <si>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</si>
  <si>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</si>
  <si>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</si>
  <si>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</si>
  <si>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</si>
  <si>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</si>
  <si>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</si>
  <si>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</si>
  <si>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</si>
  <si>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</si>
  <si>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</si>
  <si>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</si>
  <si>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</si>
  <si>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</si>
  <si>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</si>
  <si>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</si>
  <si>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</si>
  <si>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</si>
  <si>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</si>
  <si>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</si>
  <si>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</si>
  <si>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</si>
  <si>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</si>
  <si>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</si>
  <si>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</si>
  <si>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</si>
  <si>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</si>
  <si>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</si>
  <si>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</si>
  <si>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</si>
  <si>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</si>
  <si>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</si>
  <si>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</si>
  <si>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</si>
  <si>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</si>
  <si>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</si>
  <si>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</si>
  <si>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</si>
  <si>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</si>
  <si>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</si>
  <si>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</si>
  <si>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</si>
  <si>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</si>
  <si>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</si>
  <si>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</si>
  <si>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</si>
  <si>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</si>
  <si>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</si>
  <si>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</si>
  <si>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</si>
  <si>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</si>
  <si>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</si>
  <si>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</si>
  <si>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</si>
  <si>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</si>
  <si>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</si>
  <si>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</si>
  <si>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</si>
  <si>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</si>
  <si>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</si>
  <si>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</si>
  <si>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</si>
  <si>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</si>
  <si>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</si>
  <si>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</si>
  <si>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</si>
  <si>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</si>
  <si>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</si>
  <si>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</si>
  <si>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</si>
  <si>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</si>
  <si>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</si>
  <si>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</si>
  <si>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</si>
  <si>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</si>
  <si>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</si>
  <si>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</si>
  <si>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</si>
  <si>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</si>
  <si>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</si>
  <si>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</si>
  <si>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</si>
  <si>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</si>
  <si>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</si>
  <si>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</si>
  <si>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</si>
  <si>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</si>
  <si>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</si>
  <si>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</si>
  <si>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</si>
  <si>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</si>
  <si>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</si>
  <si>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</si>
  <si>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</si>
  <si>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</si>
  <si>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</si>
  <si>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</si>
  <si>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</si>
  <si>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</si>
  <si>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</si>
  <si>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</si>
  <si>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</si>
  <si>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</si>
  <si>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</si>
  <si>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</si>
  <si>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</si>
  <si>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</si>
  <si>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</si>
  <si>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</si>
  <si>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</si>
  <si>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</si>
  <si>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</si>
  <si>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</si>
  <si>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</si>
  <si>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</si>
  <si>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</si>
  <si>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</si>
  <si>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</si>
  <si>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</si>
  <si>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</si>
  <si>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</si>
  <si>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</si>
  <si>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</si>
  <si>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</si>
  <si>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</si>
  <si>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</si>
  <si>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</si>
  <si>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</si>
  <si>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</si>
  <si>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</si>
  <si>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</si>
  <si>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</si>
  <si>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</si>
  <si>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</si>
  <si>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</si>
  <si>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</si>
  <si>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</si>
  <si>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</si>
  <si>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</si>
  <si>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</si>
  <si>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</si>
  <si>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</si>
  <si>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</si>
  <si>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</si>
  <si>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</si>
  <si>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</si>
  <si>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</si>
  <si>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</si>
  <si>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</si>
  <si>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</si>
  <si>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</si>
  <si>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</si>
  <si>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</si>
  <si>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</si>
  <si>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</si>
  <si>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</si>
  <si>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</si>
  <si>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</si>
  <si>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</si>
  <si>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</si>
  <si>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</si>
  <si>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</si>
  <si>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</si>
  <si>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</si>
  <si>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</si>
  <si>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</si>
  <si>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</si>
  <si>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</si>
  <si>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</si>
  <si>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</si>
  <si>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</si>
  <si>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</si>
  <si>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</si>
  <si>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</si>
  <si>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</si>
  <si>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</si>
  <si>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</si>
  <si>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</si>
  <si>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</si>
  <si>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</si>
  <si>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</si>
  <si>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</si>
  <si>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</si>
  <si>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</si>
  <si>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</si>
  <si>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</si>
  <si>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</si>
  <si>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</si>
  <si>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</si>
  <si>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</si>
  <si>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</si>
  <si>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</si>
  <si>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</si>
  <si>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</si>
  <si>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</si>
  <si>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</si>
  <si>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</si>
  <si>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</si>
  <si>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</si>
  <si>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</si>
  <si>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</si>
  <si>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</si>
  <si>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</si>
  <si>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</si>
  <si>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</si>
  <si>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</si>
  <si>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</si>
  <si>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</si>
  <si>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</si>
  <si>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</si>
  <si>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</si>
  <si>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</si>
  <si>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</si>
  <si>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</si>
  <si>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</si>
  <si>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</si>
  <si>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</si>
  <si>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</si>
  <si>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</si>
  <si>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</si>
  <si>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</si>
  <si>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</si>
  <si>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</si>
  <si>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</si>
  <si>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</si>
  <si>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</si>
  <si>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</si>
  <si>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</si>
  <si>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</si>
  <si>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</si>
  <si>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</si>
  <si>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</si>
  <si>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</si>
  <si>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</si>
  <si>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</si>
  <si>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</si>
  <si>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</si>
  <si>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</si>
  <si>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</si>
  <si>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</si>
  <si>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</si>
  <si>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</si>
  <si>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</si>
  <si>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</si>
  <si>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</si>
  <si>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</si>
  <si>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</si>
  <si>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</si>
  <si>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</si>
  <si>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</si>
  <si>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</si>
  <si>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</si>
  <si>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</si>
  <si>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</si>
  <si>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</si>
  <si>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</si>
  <si>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</si>
  <si>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</si>
  <si>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</si>
  <si>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</si>
  <si>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</si>
  <si>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</si>
  <si>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</si>
  <si>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</si>
  <si>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</si>
  <si>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</si>
  <si>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</si>
  <si>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</si>
  <si>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</si>
  <si>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</si>
  <si>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</si>
  <si>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</si>
  <si>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</si>
  <si>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</si>
  <si>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</si>
  <si>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</si>
  <si>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</si>
  <si>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</si>
  <si>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</si>
  <si>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</si>
  <si>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</si>
  <si>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</si>
  <si>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</si>
  <si>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</si>
  <si>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</si>
  <si>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</si>
  <si>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</si>
  <si>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</si>
  <si>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</si>
  <si>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</si>
  <si>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</si>
  <si>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</si>
  <si>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</si>
  <si>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</si>
  <si>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</si>
  <si>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</si>
  <si>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</si>
  <si>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</si>
  <si>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</si>
  <si>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</si>
  <si>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</si>
  <si>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</si>
  <si>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</si>
  <si>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</si>
  <si>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</si>
  <si>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</si>
  <si>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</si>
  <si>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</si>
  <si>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</si>
  <si>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</si>
  <si>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</si>
  <si>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</si>
  <si>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</si>
  <si>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</si>
  <si>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</si>
  <si>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</si>
  <si>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</si>
  <si>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</si>
  <si>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</si>
  <si>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</si>
  <si>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</si>
  <si>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</si>
  <si>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</si>
  <si>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</si>
  <si>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</si>
  <si>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</si>
  <si>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</si>
  <si>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</si>
  <si>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</si>
  <si>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</si>
  <si>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</si>
  <si>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</si>
  <si>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</si>
  <si>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</si>
  <si>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</si>
  <si>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</si>
  <si>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</si>
  <si>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</si>
  <si>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</si>
  <si>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</si>
  <si>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</si>
  <si>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</si>
  <si>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</si>
  <si>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</si>
  <si>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</si>
  <si>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</si>
  <si>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</si>
  <si>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</si>
  <si>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</si>
  <si>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</si>
  <si>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</si>
  <si>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</si>
  <si>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</si>
  <si>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</si>
  <si>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</si>
  <si>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</si>
  <si>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</si>
  <si>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</si>
  <si>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</si>
  <si>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</si>
  <si>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</si>
  <si>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</si>
  <si>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</si>
  <si>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</si>
  <si>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</si>
  <si>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</si>
  <si>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</si>
  <si>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</si>
  <si>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</si>
  <si>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</si>
  <si>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</si>
  <si>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</si>
  <si>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</si>
  <si>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</si>
  <si>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</si>
  <si>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</si>
  <si>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</si>
  <si>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</si>
  <si>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</si>
  <si>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</si>
  <si>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</si>
  <si>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</si>
  <si>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</si>
  <si>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</si>
  <si>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</si>
  <si>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</si>
  <si>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</si>
  <si>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</si>
  <si>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</si>
  <si>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</si>
  <si>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</si>
  <si>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</si>
  <si>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</si>
  <si>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</si>
  <si>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</si>
  <si>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</si>
  <si>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</si>
  <si>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</si>
  <si>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</si>
  <si>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</si>
  <si>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</si>
  <si>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</si>
  <si>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</si>
  <si>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</si>
  <si>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</si>
  <si>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</si>
  <si>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</si>
  <si>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</si>
  <si>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</si>
  <si>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</si>
  <si>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</si>
  <si>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</si>
  <si>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</si>
  <si>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</si>
  <si>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</si>
  <si>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</si>
  <si>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</si>
  <si>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</si>
  <si>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</si>
  <si>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</si>
  <si>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</si>
  <si>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</si>
  <si>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</si>
  <si>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</si>
  <si>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</si>
  <si>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</si>
  <si>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</si>
  <si>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</si>
  <si>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</si>
  <si>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</si>
  <si>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</si>
  <si>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</si>
  <si>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</si>
  <si>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</si>
  <si>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</si>
  <si>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</si>
  <si>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</si>
  <si>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</si>
  <si>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</si>
  <si>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</si>
  <si>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</si>
  <si>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</si>
  <si>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</si>
  <si>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</si>
  <si>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</si>
  <si>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</si>
  <si>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</si>
  <si>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</si>
  <si>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</si>
  <si>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</si>
  <si>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</si>
  <si>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</si>
  <si>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</si>
  <si>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</si>
  <si>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</si>
  <si>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</si>
  <si>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</si>
  <si>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</si>
  <si>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</si>
  <si>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</si>
  <si>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</si>
  <si>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</si>
  <si>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</si>
  <si>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</si>
  <si>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</si>
  <si>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</si>
  <si>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</si>
  <si>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</si>
  <si>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</si>
  <si>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</si>
  <si>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</si>
  <si>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</si>
  <si>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</si>
  <si>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</si>
  <si>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</si>
  <si>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</si>
  <si>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</si>
  <si>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</si>
  <si>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</si>
  <si>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</si>
  <si>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</si>
  <si>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</si>
  <si>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</si>
  <si>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</si>
  <si>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</si>
  <si>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</si>
  <si>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</si>
  <si>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</si>
  <si>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</si>
  <si>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</si>
  <si>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</si>
  <si>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</si>
  <si>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</si>
  <si>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</si>
  <si>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</si>
  <si>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</si>
  <si>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</si>
  <si>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</si>
  <si>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</si>
  <si>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</si>
  <si>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</si>
  <si>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</si>
  <si>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</si>
  <si>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</si>
  <si>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</si>
  <si>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</si>
  <si>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</si>
  <si>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</si>
  <si>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</si>
  <si>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</si>
  <si>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</si>
  <si>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</si>
  <si>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</si>
  <si>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</si>
  <si>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</si>
  <si>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</si>
  <si>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</si>
  <si>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</si>
  <si>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</si>
  <si>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</si>
  <si>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</si>
  <si>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</si>
  <si>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</si>
  <si>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</si>
  <si>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</si>
  <si>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</si>
  <si>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</si>
  <si>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</si>
  <si>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</si>
  <si>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</si>
  <si>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</si>
  <si>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</si>
  <si>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</si>
  <si>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</si>
  <si>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</si>
  <si>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</si>
  <si>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</si>
  <si>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</si>
  <si>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</si>
  <si>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</si>
  <si>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</si>
  <si>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</si>
  <si>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</si>
  <si>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</si>
  <si>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</si>
  <si>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</si>
  <si>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</si>
  <si>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</si>
  <si>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</si>
  <si>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</si>
  <si>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</si>
  <si>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</si>
  <si>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</si>
  <si>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</si>
  <si>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</si>
  <si>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</si>
  <si>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</si>
  <si>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</si>
  <si>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</si>
  <si>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</si>
  <si>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</si>
  <si>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</si>
  <si>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</si>
  <si>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</si>
  <si>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</si>
  <si>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</si>
  <si>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</si>
  <si>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</si>
  <si>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</si>
  <si>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</si>
  <si>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</si>
  <si>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</si>
  <si>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</si>
  <si>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</si>
  <si>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</si>
  <si>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</si>
  <si>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</si>
  <si>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</si>
  <si>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</si>
  <si>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</si>
  <si>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</si>
  <si>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</si>
  <si>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</si>
  <si>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</si>
  <si>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</si>
  <si>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</si>
  <si>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</si>
  <si>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</si>
  <si>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</si>
  <si>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</si>
  <si>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</si>
  <si>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</si>
  <si>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</si>
  <si>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</si>
  <si>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</si>
  <si>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</si>
  <si>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</si>
  <si>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</si>
  <si>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</si>
  <si>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</si>
  <si>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</si>
  <si>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</si>
  <si>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</si>
  <si>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</si>
  <si>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</si>
  <si>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</si>
  <si>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</si>
  <si>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</si>
  <si>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</si>
  <si>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</si>
  <si>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</si>
  <si>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</si>
  <si>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</si>
  <si>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</si>
  <si>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</si>
  <si>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</si>
  <si>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</si>
  <si>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</si>
  <si>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</si>
  <si>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</si>
  <si>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</si>
  <si>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</si>
  <si>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</si>
  <si>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</si>
  <si>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</si>
  <si>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</si>
  <si>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</si>
  <si>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</si>
  <si>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</si>
  <si>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</si>
  <si>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</si>
  <si>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</si>
  <si>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</si>
  <si>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</si>
  <si>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</si>
  <si>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</si>
  <si>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</si>
  <si>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</si>
  <si>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</si>
  <si>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</si>
  <si>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</si>
  <si>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</si>
  <si>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</si>
  <si>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</si>
  <si>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</si>
  <si>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</si>
  <si>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</si>
  <si>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</si>
  <si>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</si>
  <si>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</si>
  <si>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</si>
  <si>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</si>
  <si>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</si>
  <si>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</si>
  <si>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</si>
  <si>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</si>
  <si>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</si>
  <si>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</si>
  <si>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</si>
  <si>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</si>
  <si>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</si>
  <si>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</si>
  <si>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</si>
  <si>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</si>
  <si>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</si>
  <si>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</si>
  <si>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</si>
  <si>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</si>
  <si>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</si>
  <si>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</si>
  <si>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</si>
  <si>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</si>
  <si>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</si>
  <si>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</si>
  <si>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</si>
  <si>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</si>
  <si>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</si>
  <si>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</si>
  <si>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</si>
  <si>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</si>
  <si>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</si>
  <si>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</si>
  <si>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</si>
  <si>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</si>
  <si>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</si>
  <si>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</si>
  <si>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</si>
  <si>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</si>
  <si>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</si>
  <si>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</si>
  <si>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</si>
  <si>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</si>
  <si>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</si>
  <si>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</si>
  <si>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</si>
  <si>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</si>
  <si>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</si>
  <si>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</si>
  <si>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</si>
  <si>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</si>
  <si>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</si>
  <si>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</si>
  <si>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</si>
  <si>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</si>
  <si>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</si>
  <si>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</si>
  <si>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</si>
  <si>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</si>
  <si>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</si>
  <si>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</si>
  <si>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</si>
  <si>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</si>
  <si>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</si>
  <si>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</si>
  <si>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</si>
  <si>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</si>
  <si>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</si>
  <si>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</si>
  <si>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</si>
  <si>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</si>
  <si>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</si>
  <si>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</si>
  <si>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</si>
  <si>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</si>
  <si>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</si>
  <si>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</si>
  <si>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</si>
  <si>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</si>
  <si>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</si>
  <si>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</si>
  <si>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</si>
  <si>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</si>
  <si>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</si>
  <si>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</si>
  <si>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</si>
  <si>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</si>
  <si>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</si>
  <si>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</si>
  <si>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</si>
  <si>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</si>
  <si>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</si>
  <si>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</si>
  <si>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</si>
  <si>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</si>
  <si>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</si>
  <si>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</si>
  <si>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</si>
  <si>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</si>
  <si>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</si>
  <si>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</si>
  <si>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</si>
  <si>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</si>
  <si>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</si>
  <si>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</si>
  <si>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</si>
  <si>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</si>
  <si>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</si>
  <si>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</si>
  <si>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</si>
  <si>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</si>
  <si>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</si>
  <si>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</si>
  <si>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</si>
  <si>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</si>
  <si>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</si>
  <si>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</si>
  <si>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</si>
  <si>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</si>
  <si>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</si>
  <si>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</si>
  <si>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</si>
  <si>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</si>
  <si>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</si>
  <si>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</si>
  <si>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</si>
  <si>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</si>
  <si>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</si>
  <si>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</si>
  <si>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</si>
  <si>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</si>
  <si>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</si>
  <si>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</si>
  <si>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</si>
  <si>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</si>
  <si>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</si>
  <si>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</si>
  <si>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</si>
  <si>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</si>
  <si>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</si>
  <si>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</si>
  <si>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</si>
  <si>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</si>
  <si>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</si>
  <si>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</si>
  <si>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</si>
  <si>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</si>
  <si>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</si>
  <si>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</si>
  <si>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</si>
  <si>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</si>
  <si>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</si>
  <si>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</si>
  <si>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</si>
  <si>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</si>
  <si>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</si>
  <si>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</si>
  <si>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</si>
  <si>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</si>
  <si>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</si>
  <si>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</si>
  <si>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</si>
  <si>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</si>
  <si>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</si>
  <si>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</si>
  <si>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</si>
  <si>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</si>
  <si>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</si>
  <si>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</si>
  <si>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</si>
  <si>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</si>
  <si>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</si>
  <si>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</si>
  <si>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</si>
  <si>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</si>
  <si>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</si>
  <si>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</si>
  <si>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</si>
  <si>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</si>
  <si>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</si>
  <si>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</si>
  <si>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</si>
  <si>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</si>
  <si>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</si>
  <si>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</si>
  <si>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</si>
  <si>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</si>
  <si>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</si>
  <si>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</si>
  <si>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</si>
  <si>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</si>
  <si>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</si>
  <si>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</si>
  <si>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</si>
  <si>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</si>
  <si>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</si>
  <si>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</si>
  <si>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</si>
  <si>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</si>
  <si>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</si>
  <si>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</si>
  <si>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</si>
  <si>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</si>
  <si>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</si>
  <si>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</si>
  <si>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</si>
  <si>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</si>
  <si>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</si>
  <si>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</si>
  <si>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</si>
  <si>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</si>
  <si>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</si>
  <si>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</si>
  <si>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</si>
  <si>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</si>
  <si>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</si>
  <si>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</si>
  <si>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</si>
  <si>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</si>
  <si>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</si>
  <si>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</si>
  <si>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</si>
  <si>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</si>
  <si>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</si>
  <si>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</si>
  <si>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</si>
  <si>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</si>
  <si>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</si>
  <si>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</si>
  <si>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</si>
  <si>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</si>
  <si>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</si>
  <si>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</si>
  <si>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</si>
  <si>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</si>
  <si>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</si>
  <si>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</si>
  <si>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</si>
  <si>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</si>
  <si>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</si>
  <si>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</si>
  <si>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</si>
  <si>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</si>
  <si>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</si>
  <si>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</si>
  <si>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</si>
  <si>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</si>
  <si>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</si>
  <si>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</si>
  <si>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</si>
  <si>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</si>
  <si>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</si>
  <si>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</si>
  <si>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</si>
  <si>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</si>
  <si>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</si>
  <si>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</si>
  <si>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</si>
  <si>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</si>
  <si>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</si>
  <si>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</si>
  <si>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</si>
  <si>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</si>
  <si>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</si>
  <si>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</si>
  <si>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</si>
  <si>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</si>
  <si>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</si>
  <si>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</si>
  <si>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</si>
  <si>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</si>
  <si>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</si>
  <si>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</si>
  <si>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</si>
  <si>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</si>
  <si>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</si>
  <si>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</si>
  <si>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</si>
  <si>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</si>
  <si>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</si>
  <si>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</si>
  <si>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</si>
  <si>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</si>
  <si>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</si>
  <si>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</si>
  <si>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</si>
  <si>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</si>
  <si>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</si>
  <si>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</si>
  <si>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</si>
  <si>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</si>
  <si>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</si>
  <si>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</si>
  <si>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</si>
  <si>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</si>
  <si>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</si>
  <si>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</si>
  <si>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</si>
  <si>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</si>
  <si>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</si>
  <si>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</si>
  <si>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</si>
  <si>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</si>
  <si>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</si>
  <si>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</si>
  <si>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</si>
  <si>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</si>
  <si>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</si>
  <si>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</si>
  <si>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</si>
  <si>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</si>
  <si>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</si>
  <si>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</si>
  <si>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</si>
  <si>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</si>
  <si>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</si>
  <si>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</si>
  <si>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</si>
  <si>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</si>
  <si>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</si>
  <si>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</si>
  <si>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</si>
  <si>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</si>
  <si>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</si>
  <si>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</si>
  <si>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</si>
  <si>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</si>
  <si>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</si>
  <si>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</si>
  <si>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</si>
  <si>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</si>
  <si>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</si>
  <si>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</si>
  <si>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</si>
  <si>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</si>
  <si>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</si>
  <si>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</si>
  <si>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</si>
  <si>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</si>
  <si>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</si>
  <si>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</si>
  <si>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</si>
  <si>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</si>
  <si>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</si>
  <si>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</si>
  <si>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</si>
  <si>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</si>
  <si>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</si>
  <si>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</si>
  <si>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</si>
  <si>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</si>
  <si>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</si>
  <si>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</si>
  <si>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</si>
  <si>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</si>
  <si>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</si>
  <si>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</si>
  <si>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</si>
  <si>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</si>
  <si>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</si>
  <si>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</si>
  <si>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</si>
  <si>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</si>
  <si>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</si>
  <si>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</si>
  <si>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</si>
  <si>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</si>
  <si>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</si>
  <si>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</si>
  <si>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</si>
  <si>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</si>
  <si>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</si>
  <si>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</si>
  <si>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</si>
  <si>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</si>
  <si>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</si>
  <si>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</si>
  <si>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</si>
  <si>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</si>
  <si>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</si>
  <si>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</si>
  <si>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</si>
  <si>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</si>
  <si>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</si>
  <si>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</si>
  <si>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</si>
  <si>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</si>
  <si>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</si>
  <si>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</si>
  <si>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</si>
  <si>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</si>
  <si>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</si>
  <si>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</si>
  <si>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</si>
  <si>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</si>
  <si>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</si>
  <si>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</si>
  <si>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</si>
  <si>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</si>
  <si>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</si>
  <si>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</si>
  <si>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</si>
  <si>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</si>
  <si>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</si>
  <si>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</si>
  <si>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</si>
  <si>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</si>
  <si>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</si>
  <si>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</si>
  <si>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</si>
  <si>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</si>
  <si>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</si>
  <si>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</si>
  <si>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</si>
  <si>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</si>
  <si>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</si>
  <si>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</si>
  <si>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</si>
  <si>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</si>
  <si>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</si>
  <si>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</si>
  <si>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</si>
  <si>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</si>
  <si>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</si>
  <si>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</si>
  <si>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</si>
  <si>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</si>
  <si>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</si>
  <si>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</si>
  <si>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</si>
  <si>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</si>
  <si>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</si>
  <si>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</si>
  <si>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</si>
  <si>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</si>
  <si>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</si>
  <si>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</si>
  <si>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</si>
  <si>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</si>
  <si>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</si>
  <si>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</si>
  <si>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</si>
  <si>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</si>
  <si>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</si>
  <si>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</si>
  <si>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</si>
  <si>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</si>
  <si>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</si>
  <si>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</si>
  <si>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</si>
  <si>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</si>
  <si>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</si>
  <si>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</si>
  <si>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</si>
  <si>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</si>
  <si>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</si>
  <si>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</si>
  <si>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</si>
  <si>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</si>
  <si>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</si>
  <si>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</si>
  <si>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</si>
  <si>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</si>
  <si>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</si>
  <si>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</si>
  <si>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</si>
  <si>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</si>
  <si>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</si>
  <si>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</si>
  <si>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</si>
  <si>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</si>
  <si>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</si>
  <si>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</si>
  <si>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</si>
  <si>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</si>
  <si>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</si>
  <si>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</si>
  <si>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</si>
  <si>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</si>
  <si>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</si>
  <si>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</si>
  <si>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</si>
  <si>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</si>
  <si>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</si>
  <si>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</si>
  <si>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</si>
  <si>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</si>
  <si>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</si>
  <si>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</si>
  <si>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</si>
  <si>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</si>
  <si>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</si>
  <si>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</si>
  <si>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</si>
  <si>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</si>
  <si>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</si>
  <si>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</si>
  <si>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</si>
  <si>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</si>
  <si>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</si>
  <si>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</si>
  <si>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</si>
  <si>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</si>
  <si>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</si>
  <si>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</si>
  <si>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</si>
  <si>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</si>
  <si>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</si>
  <si>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</si>
  <si>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</si>
  <si>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</si>
  <si>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</si>
  <si>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</si>
  <si>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</si>
  <si>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</si>
  <si>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</si>
  <si>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</si>
  <si>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</si>
  <si>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</si>
  <si>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</si>
  <si>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</si>
  <si>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</si>
  <si>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</si>
  <si>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</si>
  <si>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</si>
  <si>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</si>
  <si>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</si>
  <si>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</si>
  <si>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</si>
  <si>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</si>
  <si>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</si>
  <si>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</si>
  <si>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</si>
  <si>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</si>
  <si>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</si>
  <si>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</si>
  <si>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</si>
  <si>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</si>
  <si>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</si>
  <si>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</si>
  <si>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</si>
  <si>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</si>
  <si>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</si>
  <si>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</si>
  <si>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</si>
  <si>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</si>
  <si>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</si>
  <si>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</si>
  <si>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</si>
  <si>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</si>
  <si>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</si>
  <si>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</si>
  <si>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</si>
  <si>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</si>
  <si>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</si>
  <si>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</si>
  <si>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</si>
  <si>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</si>
  <si>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</si>
  <si>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</si>
  <si>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</si>
  <si>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</si>
  <si>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</si>
  <si>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</si>
  <si>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</si>
  <si>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</si>
  <si>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</si>
  <si>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</si>
  <si>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</si>
  <si>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</si>
  <si>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</si>
  <si>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</si>
  <si>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</si>
  <si>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</si>
  <si>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</si>
  <si>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</si>
  <si>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</si>
  <si>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</si>
  <si>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</si>
  <si>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</si>
  <si>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</si>
  <si>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</si>
  <si>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</si>
  <si>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</si>
  <si>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</si>
  <si>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</si>
  <si>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</si>
  <si>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</si>
  <si>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</si>
  <si>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</si>
  <si>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</si>
  <si>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</si>
  <si>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</si>
  <si>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</si>
  <si>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</si>
  <si>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</si>
  <si>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</si>
  <si>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</si>
  <si>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</si>
  <si>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</si>
  <si>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</si>
  <si>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</si>
  <si>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</si>
  <si>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</si>
  <si>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</si>
  <si>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</si>
  <si>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</si>
  <si>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</si>
  <si>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</si>
  <si>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</si>
  <si>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</si>
  <si>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</si>
  <si>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</si>
  <si>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</si>
  <si>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</si>
  <si>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</si>
  <si>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</si>
  <si>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</si>
  <si>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</si>
  <si>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</si>
  <si>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</si>
  <si>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</si>
  <si>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</si>
  <si>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</si>
  <si>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</si>
  <si>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</si>
  <si>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</si>
  <si>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</si>
  <si>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</si>
  <si>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</si>
  <si>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</si>
  <si>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</si>
  <si>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</si>
  <si>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</si>
  <si>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</si>
  <si>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</si>
  <si>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</si>
  <si>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</si>
  <si>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</si>
  <si>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</si>
  <si>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</si>
  <si>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</si>
  <si>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</si>
  <si>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</si>
  <si>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</si>
  <si>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</si>
  <si>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</si>
  <si>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</si>
  <si>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</si>
  <si>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</si>
  <si>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</si>
  <si>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</si>
  <si>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</si>
  <si>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</si>
  <si>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</si>
  <si>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</si>
  <si>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</si>
  <si>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</si>
  <si>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</si>
  <si>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</si>
  <si>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</si>
  <si>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</si>
  <si>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</si>
  <si>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</si>
  <si>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</si>
  <si>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</si>
  <si>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</si>
  <si>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</si>
  <si>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</si>
  <si>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</si>
  <si>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</si>
  <si>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</si>
  <si>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</si>
  <si>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</si>
  <si>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</si>
  <si>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</si>
  <si>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</si>
  <si>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</si>
  <si>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</si>
  <si>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</si>
  <si>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</si>
  <si>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</si>
  <si>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</si>
  <si>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</si>
  <si>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</si>
  <si>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</si>
  <si>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</si>
  <si>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</si>
  <si>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</si>
  <si>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</si>
  <si>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</si>
  <si>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</si>
  <si>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</si>
  <si>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</si>
  <si>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</si>
  <si>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</si>
  <si>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</si>
  <si>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</si>
  <si>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</si>
  <si>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</si>
  <si>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</si>
  <si>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</si>
  <si>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</si>
  <si>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</si>
  <si>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</si>
  <si>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</si>
  <si>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</si>
  <si>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</si>
  <si>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</si>
  <si>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</si>
  <si>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</si>
  <si>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</si>
  <si>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</si>
  <si>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</si>
  <si>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</si>
  <si>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</si>
  <si>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</si>
  <si>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</si>
  <si>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</si>
  <si>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</si>
  <si>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</si>
  <si>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</si>
  <si>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</si>
  <si>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</si>
  <si>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</si>
  <si>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</si>
  <si>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</si>
  <si>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</si>
  <si>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</si>
  <si>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</si>
  <si>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</si>
  <si>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</si>
  <si>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</si>
  <si>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</si>
  <si>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</si>
  <si>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</si>
  <si>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</si>
  <si>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</si>
  <si>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</si>
  <si>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</si>
  <si>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</si>
  <si>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</si>
  <si>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</si>
  <si>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</si>
  <si>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</si>
  <si>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</si>
  <si>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</si>
  <si>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</si>
  <si>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</si>
  <si>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</si>
  <si>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</si>
  <si>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</si>
  <si>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</si>
  <si>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</si>
  <si>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</si>
  <si>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</si>
  <si>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</si>
  <si>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</si>
  <si>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</si>
  <si>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</si>
  <si>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</si>
  <si>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</si>
  <si>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</si>
  <si>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</si>
  <si>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</si>
  <si>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</si>
  <si>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</si>
  <si>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</si>
  <si>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</si>
  <si>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</si>
  <si>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</si>
  <si>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</si>
  <si>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</si>
  <si>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</si>
  <si>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</si>
  <si>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</si>
  <si>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</si>
  <si>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</si>
  <si>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</si>
  <si>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</si>
  <si>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</si>
  <si>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</si>
  <si>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</si>
  <si>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</si>
  <si>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</si>
  <si>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</si>
  <si>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</si>
  <si>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</si>
  <si>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</si>
  <si>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</si>
  <si>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</si>
  <si>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</si>
  <si>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</si>
  <si>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</si>
  <si>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</si>
  <si>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</si>
  <si>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</si>
  <si>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</si>
  <si>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</si>
  <si>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</si>
  <si>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</si>
  <si>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</si>
  <si>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</si>
  <si>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</si>
  <si>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</si>
  <si>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</si>
  <si>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</si>
  <si>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</si>
  <si>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</si>
  <si>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</si>
  <si>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</si>
  <si>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</si>
  <si>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</si>
  <si>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</si>
  <si>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</si>
  <si>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</si>
  <si>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</si>
  <si>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</si>
  <si>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</si>
  <si>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</si>
  <si>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</si>
  <si>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</si>
  <si>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</si>
  <si>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</si>
  <si>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</si>
  <si>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</si>
  <si>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</si>
  <si>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</si>
  <si>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</si>
  <si>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</si>
  <si>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</si>
  <si>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</si>
  <si>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</si>
  <si>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</si>
  <si>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</si>
  <si>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</si>
  <si>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</si>
  <si>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</si>
  <si>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</si>
  <si>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</si>
  <si>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</si>
  <si>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</si>
  <si>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</si>
  <si>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</si>
  <si>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</si>
  <si>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</si>
  <si>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</si>
  <si>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</si>
  <si>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</si>
  <si>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</si>
  <si>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</si>
  <si>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</si>
  <si>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</si>
  <si>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</si>
  <si>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</si>
  <si>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</si>
  <si>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</si>
  <si>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</si>
  <si>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</si>
  <si>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</si>
  <si>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</si>
  <si>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</si>
  <si>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</si>
  <si>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</si>
  <si>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</si>
  <si>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</si>
  <si>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</si>
  <si>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</si>
  <si>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</si>
  <si>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</si>
  <si>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</si>
  <si>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</si>
  <si>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</si>
  <si>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</si>
  <si>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</si>
  <si>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</si>
  <si>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</si>
  <si>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</si>
  <si>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</si>
  <si>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</si>
  <si>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</si>
  <si>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</si>
  <si>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</si>
  <si>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</si>
  <si>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</si>
  <si>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</si>
  <si>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</si>
  <si>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</si>
  <si>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</si>
  <si>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</si>
  <si>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</si>
  <si>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</si>
  <si>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</si>
  <si>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</si>
  <si>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</si>
  <si>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</si>
  <si>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</si>
  <si>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</si>
  <si>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</si>
  <si>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</si>
  <si>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</si>
  <si>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</si>
  <si>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</si>
  <si>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</si>
  <si>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</si>
  <si>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</si>
  <si>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</si>
  <si>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</si>
  <si>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</si>
  <si>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</si>
  <si>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</si>
  <si>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</si>
  <si>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</si>
  <si>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</si>
  <si>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</si>
  <si>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</si>
  <si>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</si>
  <si>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</si>
  <si>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</si>
  <si>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</si>
  <si>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</si>
  <si>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</si>
  <si>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</si>
  <si>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</si>
  <si>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</si>
  <si>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</si>
  <si>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</si>
  <si>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</si>
  <si>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</si>
  <si>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</si>
  <si>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</si>
  <si>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</si>
  <si>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</si>
  <si>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</si>
  <si>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</si>
  <si>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</si>
  <si>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</si>
  <si>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</si>
  <si>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</si>
  <si>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</si>
  <si>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</si>
  <si>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</si>
  <si>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</si>
  <si>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</si>
  <si>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</si>
  <si>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</si>
  <si>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</si>
  <si>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</si>
  <si>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</si>
  <si>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</si>
  <si>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</si>
  <si>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</si>
  <si>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</si>
  <si>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</si>
  <si>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</si>
  <si>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</si>
  <si>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</si>
  <si>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</si>
  <si>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</si>
  <si>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</si>
  <si>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</si>
  <si>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</si>
  <si>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</si>
  <si>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</si>
  <si>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</si>
  <si>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</si>
  <si>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</si>
  <si>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</si>
  <si>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</si>
  <si>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</si>
  <si>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</si>
  <si>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</si>
  <si>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</si>
  <si>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</si>
  <si>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</si>
  <si>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</si>
  <si>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</si>
  <si>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</si>
  <si>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</si>
  <si>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</si>
  <si>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</si>
  <si>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</si>
  <si>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</si>
  <si>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</si>
  <si>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</si>
  <si>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</si>
  <si>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</si>
  <si>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</si>
  <si>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</si>
  <si>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</si>
  <si>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</si>
  <si>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</si>
  <si>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</si>
  <si>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</si>
  <si>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</si>
  <si>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</si>
  <si>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</si>
  <si>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</si>
  <si>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</si>
  <si>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</si>
  <si>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</si>
  <si>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</si>
  <si>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</si>
  <si>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</si>
  <si>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</si>
  <si>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</si>
  <si>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</si>
  <si>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</si>
  <si>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</si>
  <si>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</si>
  <si>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</si>
  <si>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</si>
  <si>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</si>
  <si>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</si>
  <si>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</si>
  <si>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</si>
  <si>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</si>
  <si>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</si>
  <si>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</si>
  <si>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</si>
  <si>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</si>
  <si>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</si>
  <si>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</si>
  <si>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</si>
  <si>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</si>
  <si>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</si>
  <si>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</si>
  <si>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</si>
  <si>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</si>
  <si>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</si>
  <si>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</si>
  <si>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</si>
  <si>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</si>
  <si>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</si>
  <si>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</si>
  <si>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</si>
  <si>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</si>
  <si>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</si>
  <si>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</si>
  <si>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</si>
  <si>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</si>
  <si>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</si>
  <si>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</si>
  <si>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</si>
  <si>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</si>
  <si>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</si>
  <si>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</si>
  <si>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</si>
  <si>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</si>
  <si>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</si>
  <si>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</si>
  <si>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</si>
  <si>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</si>
  <si>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</si>
  <si>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</si>
  <si>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</si>
  <si>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</si>
  <si>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</si>
  <si>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</si>
  <si>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</si>
  <si>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</si>
  <si>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</si>
  <si>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</si>
  <si>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</si>
  <si>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</si>
  <si>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</si>
  <si>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</si>
  <si>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</si>
  <si>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</si>
  <si>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</si>
  <si>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</si>
  <si>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</si>
  <si>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</si>
  <si>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</si>
  <si>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</si>
  <si>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</si>
  <si>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</si>
  <si>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</si>
  <si>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</si>
  <si>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</si>
  <si>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</si>
  <si>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</si>
  <si>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</si>
  <si>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</si>
  <si>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</si>
  <si>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</si>
  <si>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</si>
  <si>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</si>
  <si>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</si>
  <si>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</si>
  <si>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</si>
  <si>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</si>
  <si>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</si>
  <si>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</si>
  <si>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</si>
  <si>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</si>
  <si>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</si>
  <si>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</si>
  <si>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</si>
  <si>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</si>
  <si>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</si>
  <si>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</si>
  <si>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</si>
  <si>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</si>
  <si>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</si>
  <si>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</si>
  <si>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</si>
  <si>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</si>
  <si>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</si>
  <si>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</si>
  <si>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</si>
  <si>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</si>
  <si>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</si>
  <si>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</si>
  <si>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</si>
  <si>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</si>
  <si>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</si>
  <si>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</si>
  <si>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</si>
  <si>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</si>
  <si>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</si>
  <si>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</si>
  <si>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</si>
  <si>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</si>
  <si>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</si>
  <si>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</si>
  <si>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</si>
  <si>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</si>
  <si>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</si>
  <si>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</si>
  <si>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</si>
  <si>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</si>
  <si>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</si>
  <si>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</si>
  <si>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</si>
  <si>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</si>
  <si>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</si>
  <si>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</si>
  <si>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</si>
  <si>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</si>
  <si>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</si>
  <si>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</si>
  <si>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</si>
  <si>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</si>
  <si>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</si>
  <si>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</si>
  <si>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</si>
  <si>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</si>
  <si>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</si>
  <si>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</si>
  <si>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</si>
  <si>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</si>
  <si>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</si>
  <si>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</si>
  <si>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</si>
  <si>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</si>
  <si>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</si>
  <si>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</si>
  <si>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</si>
  <si>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</si>
  <si>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</si>
  <si>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</si>
  <si>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</si>
  <si>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</si>
  <si>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</si>
  <si>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</si>
  <si>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</si>
  <si>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</si>
  <si>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</si>
  <si>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</si>
  <si>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</si>
  <si>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</si>
  <si>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</si>
  <si>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</si>
  <si>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</si>
  <si>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</si>
  <si>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</si>
  <si>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</si>
  <si>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</si>
  <si>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</si>
  <si>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</si>
  <si>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</si>
  <si>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</si>
  <si>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</si>
  <si>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</si>
  <si>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</si>
  <si>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</si>
  <si>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</si>
  <si>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</si>
  <si>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</si>
  <si>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</si>
  <si>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</si>
  <si>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</si>
  <si>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</si>
  <si>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</si>
  <si>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</si>
  <si>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</si>
  <si>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</si>
  <si>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</si>
  <si>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</si>
  <si>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</si>
  <si>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</si>
  <si>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</si>
  <si>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</si>
  <si>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</si>
  <si>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</si>
  <si>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</si>
  <si>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</si>
  <si>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</si>
  <si>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</si>
  <si>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</si>
  <si>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</si>
  <si>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</si>
  <si>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</si>
  <si>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</si>
  <si>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</si>
  <si>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</si>
  <si>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</si>
  <si>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</si>
  <si>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</si>
  <si>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</si>
  <si>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</si>
  <si>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</si>
  <si>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</si>
  <si>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</si>
  <si>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</si>
  <si>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</si>
  <si>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</si>
  <si>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</si>
  <si>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</si>
  <si>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</si>
  <si>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</si>
  <si>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</si>
  <si>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</si>
  <si>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</si>
  <si>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</si>
  <si>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</si>
  <si>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</si>
  <si>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</si>
  <si>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</si>
  <si>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</si>
  <si>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</si>
  <si>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</si>
  <si>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</si>
  <si>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</si>
  <si>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</si>
  <si>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</si>
  <si>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</si>
  <si>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</si>
  <si>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</si>
  <si>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</si>
  <si>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</si>
  <si>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</si>
  <si>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</si>
  <si>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</si>
  <si>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</si>
  <si>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</si>
  <si>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</si>
  <si>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</si>
  <si>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</si>
  <si>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</si>
  <si>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</si>
  <si>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</si>
  <si>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</si>
  <si>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</si>
  <si>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</si>
  <si>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</si>
  <si>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</si>
  <si>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</si>
  <si>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</si>
  <si>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</si>
  <si>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</si>
  <si>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</si>
  <si>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</si>
  <si>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</si>
  <si>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</si>
  <si>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</si>
  <si>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</si>
  <si>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</si>
  <si>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</si>
  <si>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</si>
  <si>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</si>
  <si>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</si>
  <si>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</si>
  <si>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</si>
  <si>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</si>
  <si>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</si>
  <si>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</si>
  <si>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</si>
  <si>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</si>
  <si>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</si>
  <si>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</si>
  <si>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</si>
  <si>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</si>
  <si>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</si>
  <si>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</si>
  <si>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</si>
  <si>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</si>
  <si>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</si>
  <si>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</si>
  <si>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</si>
  <si>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</si>
  <si>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</si>
  <si>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</si>
  <si>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</si>
  <si>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</si>
  <si>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</si>
  <si>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</si>
  <si>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</si>
  <si>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</si>
  <si>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</si>
  <si>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</si>
  <si>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</si>
  <si>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</si>
  <si>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</si>
  <si>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</si>
  <si>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</si>
  <si>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</si>
  <si>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</si>
  <si>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</si>
  <si>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</si>
  <si>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</si>
  <si>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</si>
  <si>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</si>
  <si>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</si>
  <si>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</si>
  <si>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</si>
  <si>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</si>
  <si>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</si>
  <si>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</si>
  <si>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</si>
  <si>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</si>
  <si>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</si>
  <si>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</si>
  <si>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</si>
  <si>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</si>
  <si>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</si>
  <si>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</si>
  <si>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</si>
  <si>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</si>
  <si>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</si>
  <si>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</si>
  <si>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</si>
  <si>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</si>
  <si>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</si>
  <si>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</si>
  <si>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</si>
  <si>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</si>
  <si>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</si>
  <si>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</si>
  <si>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</si>
  <si>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</si>
  <si>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</si>
  <si>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</si>
  <si>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</si>
  <si>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</si>
  <si>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</si>
  <si>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</si>
  <si>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</si>
  <si>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</si>
  <si>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</si>
  <si>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</si>
  <si>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</si>
  <si>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</si>
  <si>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</si>
  <si>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</si>
  <si>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</si>
  <si>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</si>
  <si>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</si>
  <si>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</si>
  <si>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</si>
  <si>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</si>
  <si>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</si>
  <si>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</si>
  <si>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</si>
  <si>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</si>
  <si>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</si>
  <si>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</si>
  <si>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</si>
  <si>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</si>
  <si>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</si>
  <si>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</si>
  <si>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</si>
  <si>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</si>
  <si>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</si>
  <si>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</si>
  <si>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</si>
  <si>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</si>
  <si>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</si>
  <si>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</si>
  <si>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</si>
  <si>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</si>
  <si>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</si>
  <si>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</si>
  <si>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</si>
  <si>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</si>
  <si>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</si>
  <si>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</si>
  <si>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</si>
  <si>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</si>
  <si>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</si>
  <si>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</si>
  <si>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</si>
  <si>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</si>
  <si>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</si>
  <si>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</si>
  <si>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</si>
  <si>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</si>
  <si>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</si>
  <si>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</si>
  <si>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</si>
  <si>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</si>
  <si>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</si>
  <si>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</si>
  <si>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</si>
  <si>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</si>
  <si>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</si>
  <si>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</si>
  <si>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</si>
  <si>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</si>
  <si>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</si>
  <si>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</si>
  <si>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</si>
  <si>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</si>
  <si>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</si>
  <si>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</si>
  <si>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</si>
  <si>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</si>
  <si>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</si>
  <si>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</si>
  <si>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</si>
  <si>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</si>
  <si>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</si>
  <si>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</si>
  <si>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</si>
  <si>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</si>
  <si>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</si>
  <si>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</si>
  <si>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</si>
  <si>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</si>
  <si>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</si>
  <si>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</si>
  <si>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</si>
  <si>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</si>
  <si>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</si>
  <si>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</si>
  <si>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</si>
  <si>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</si>
  <si>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</si>
  <si>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</si>
  <si>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</si>
  <si>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</si>
  <si>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</si>
  <si>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</si>
  <si>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</si>
  <si>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</si>
  <si>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</si>
  <si>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</si>
  <si>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</si>
  <si>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</si>
  <si>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</si>
  <si>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</si>
  <si>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</si>
  <si>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</si>
  <si>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</si>
  <si>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</si>
  <si>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</si>
  <si>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</si>
  <si>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</si>
  <si>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</si>
  <si>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</si>
  <si>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</si>
  <si>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</si>
  <si>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</si>
  <si>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</si>
  <si>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</si>
  <si>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</si>
  <si>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</si>
  <si>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</si>
  <si>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</si>
  <si>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</si>
  <si>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</si>
  <si>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</si>
  <si>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</si>
  <si>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</si>
  <si>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</si>
  <si>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</si>
  <si>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</si>
  <si>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</si>
  <si>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</si>
  <si>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</si>
  <si>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</si>
  <si>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</si>
  <si>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</si>
  <si>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</si>
  <si>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</si>
  <si>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</si>
  <si>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</si>
  <si>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</si>
  <si>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</si>
  <si>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</si>
  <si>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</si>
  <si>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</si>
  <si>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</si>
  <si>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</si>
  <si>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</si>
  <si>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</si>
  <si>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</si>
  <si>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</si>
  <si>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</si>
  <si>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</si>
  <si>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</si>
  <si>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</si>
  <si>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</si>
  <si>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</si>
  <si>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</si>
  <si>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</si>
  <si>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</si>
  <si>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</si>
  <si>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</si>
  <si>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</si>
  <si>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</si>
  <si>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</si>
  <si>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</si>
  <si>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</si>
  <si>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</si>
  <si>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</si>
  <si>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</si>
  <si>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</si>
  <si>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</si>
  <si>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</si>
  <si>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</si>
  <si>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</si>
  <si>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</si>
  <si>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</si>
  <si>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</si>
  <si>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</si>
  <si>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</si>
  <si>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</si>
  <si>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</si>
  <si>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</si>
  <si>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</si>
  <si>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</si>
  <si>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</si>
  <si>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</si>
  <si>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</si>
  <si>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</si>
  <si>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</si>
  <si>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</si>
  <si>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</si>
  <si>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</si>
  <si>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</si>
  <si>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</si>
  <si>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</si>
  <si>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</si>
  <si>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</si>
  <si>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</si>
  <si>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</si>
  <si>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</si>
  <si>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</si>
  <si>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</si>
  <si>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</si>
  <si>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</si>
  <si>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</si>
  <si>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</si>
  <si>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</si>
  <si>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</si>
  <si>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</si>
  <si>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</si>
  <si>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</si>
  <si>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</si>
  <si>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</si>
  <si>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</si>
  <si>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</si>
  <si>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</si>
  <si>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</si>
  <si>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</si>
  <si>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</si>
  <si>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</si>
  <si>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</si>
  <si>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</si>
  <si>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</si>
  <si>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</si>
  <si>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</si>
  <si>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</si>
  <si>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</si>
  <si>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</si>
  <si>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</si>
  <si>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</si>
  <si>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</si>
  <si>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</si>
  <si>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</si>
  <si>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</si>
  <si>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</si>
  <si>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</si>
  <si>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</si>
  <si>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</si>
  <si>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</si>
  <si>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</si>
  <si>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</si>
  <si>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</si>
  <si>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</si>
  <si>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</si>
  <si>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</si>
  <si>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</si>
  <si>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</si>
  <si>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</si>
  <si>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</si>
  <si>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</si>
  <si>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</si>
  <si>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</si>
  <si>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</si>
  <si>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</si>
  <si>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</si>
  <si>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</si>
  <si>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</si>
  <si>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</si>
  <si>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</si>
  <si>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</si>
  <si>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</si>
  <si>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</si>
  <si>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</si>
  <si>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</si>
  <si>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</si>
  <si>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</si>
  <si>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</si>
  <si>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</si>
  <si>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</si>
  <si>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</si>
  <si>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</si>
  <si>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</si>
  <si>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</si>
  <si>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</si>
  <si>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</si>
  <si>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</si>
  <si>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</si>
  <si>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</si>
  <si>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</si>
  <si>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</si>
  <si>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</si>
  <si>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</si>
  <si>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</si>
  <si>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</si>
  <si>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</si>
  <si>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</si>
  <si>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</si>
  <si>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</si>
  <si>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</si>
  <si>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</si>
  <si>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</si>
  <si>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</si>
  <si>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</si>
  <si>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</si>
  <si>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</si>
  <si>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</si>
  <si>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</si>
  <si>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</si>
  <si>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</si>
  <si>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</si>
  <si>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</si>
  <si>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</si>
  <si>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</si>
  <si>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</si>
  <si>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</si>
  <si>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</si>
  <si>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</si>
  <si>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</si>
  <si>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</si>
  <si>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</si>
  <si>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</si>
  <si>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</si>
  <si>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</si>
  <si>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</si>
  <si>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</si>
  <si>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</si>
  <si>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</si>
  <si>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</si>
  <si>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</si>
  <si>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</si>
  <si>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</si>
  <si>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</si>
  <si>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</si>
  <si>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</si>
  <si>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</si>
  <si>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</si>
  <si>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</si>
  <si>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</si>
  <si>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</si>
  <si>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</si>
  <si>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</si>
  <si>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</si>
  <si>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</si>
  <si>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</si>
  <si>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</si>
  <si>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</si>
  <si>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</si>
  <si>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</si>
  <si>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</si>
  <si>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</si>
  <si>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</si>
  <si>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</si>
  <si>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</si>
  <si>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</si>
  <si>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</si>
  <si>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</si>
  <si>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</si>
  <si>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</si>
  <si>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</si>
  <si>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</si>
  <si>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</si>
  <si>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</si>
  <si>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</si>
  <si>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</si>
  <si>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</si>
  <si>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</si>
  <si>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</si>
  <si>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</si>
  <si>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</si>
  <si>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</si>
  <si>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</si>
  <si>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</si>
  <si>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</si>
  <si>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</si>
  <si>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</si>
  <si>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</si>
  <si>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</si>
  <si>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</si>
  <si>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</si>
  <si>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</si>
  <si>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</si>
  <si>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</si>
  <si>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</si>
  <si>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</si>
  <si>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</si>
  <si>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</si>
  <si>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</si>
  <si>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</si>
  <si>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</si>
  <si>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</si>
  <si>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</si>
  <si>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</si>
  <si>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</si>
  <si>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</si>
  <si>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</si>
  <si>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</si>
  <si>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</si>
  <si>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</si>
  <si>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</si>
  <si>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</si>
  <si>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</si>
  <si>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</si>
  <si>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</si>
  <si>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</si>
  <si>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</si>
  <si>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</si>
  <si>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</si>
  <si>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</si>
  <si>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</si>
  <si>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</si>
  <si>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</si>
  <si>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</si>
  <si>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</si>
  <si>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</si>
  <si>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</si>
  <si>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</si>
  <si>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</si>
  <si>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</si>
  <si>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</si>
  <si>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</si>
  <si>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</si>
  <si>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</si>
  <si>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</si>
  <si>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</si>
  <si>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</si>
  <si>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</si>
  <si>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</si>
  <si>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</si>
  <si>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</si>
  <si>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</si>
  <si>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</si>
  <si>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</si>
  <si>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</si>
  <si>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</si>
  <si>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</si>
  <si>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</si>
  <si>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</si>
  <si>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</si>
  <si>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</si>
  <si>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</si>
  <si>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</si>
  <si>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</si>
  <si>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</si>
  <si>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</si>
  <si>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</si>
  <si>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</si>
  <si>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</si>
  <si>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</si>
  <si>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</si>
  <si>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</si>
  <si>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</si>
  <si>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</si>
  <si>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</si>
  <si>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</si>
  <si>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</si>
  <si>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</si>
  <si>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</si>
  <si>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</si>
  <si>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</si>
  <si>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</si>
  <si>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</si>
  <si>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</si>
  <si>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</si>
  <si>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</si>
  <si>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</si>
  <si>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</si>
  <si>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</si>
  <si>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</si>
  <si>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</si>
  <si>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</si>
  <si>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</si>
  <si>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</si>
  <si>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</si>
  <si>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</si>
  <si>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</si>
  <si>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</si>
  <si>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</si>
  <si>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</si>
  <si>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</si>
  <si>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</si>
  <si>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</si>
  <si>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</si>
  <si>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</si>
  <si>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</si>
  <si>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</si>
  <si>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</si>
  <si>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</si>
  <si>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</si>
  <si>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</si>
  <si>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</si>
  <si>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</si>
  <si>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</si>
  <si>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</si>
  <si>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</si>
  <si>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</si>
  <si>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</si>
  <si>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</si>
  <si>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</si>
  <si>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</si>
  <si>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</si>
  <si>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</si>
  <si>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</si>
  <si>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</si>
  <si>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</si>
  <si>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</si>
  <si>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</si>
  <si>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</si>
  <si>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</si>
  <si>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</si>
  <si>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</si>
  <si>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</si>
  <si>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</si>
  <si>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</si>
  <si>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</si>
  <si>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</si>
  <si>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</si>
  <si>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</si>
  <si>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</si>
  <si>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</si>
  <si>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</si>
  <si>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</si>
  <si>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</si>
  <si>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</si>
  <si>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</si>
  <si>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</si>
  <si>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</si>
  <si>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</si>
  <si>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</si>
  <si>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</si>
  <si>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</si>
  <si>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</si>
  <si>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</si>
  <si>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</si>
  <si>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</si>
  <si>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</si>
  <si>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</si>
  <si>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</si>
  <si>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</si>
  <si>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</si>
  <si>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</si>
  <si>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</si>
  <si>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</si>
  <si>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</si>
  <si>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</si>
  <si>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</si>
  <si>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</si>
  <si>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</si>
  <si>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</si>
  <si>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</si>
  <si>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</si>
  <si>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</si>
  <si>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</si>
  <si>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</si>
  <si>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</si>
  <si>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</si>
  <si>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</si>
  <si>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</si>
  <si>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</si>
  <si>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</si>
  <si>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</si>
  <si>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</si>
  <si>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</si>
  <si>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</si>
  <si>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</si>
  <si>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</si>
  <si>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</si>
  <si>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</si>
  <si>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</si>
  <si>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</si>
  <si>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</si>
  <si>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</si>
  <si>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</si>
  <si>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</si>
  <si>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</si>
  <si>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</si>
  <si>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</si>
  <si>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</si>
  <si>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</si>
  <si>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</si>
  <si>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</si>
  <si>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</si>
  <si>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</si>
  <si>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</si>
  <si>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</si>
  <si>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</si>
  <si>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</si>
  <si>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</si>
  <si>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</si>
  <si>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</si>
  <si>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</si>
  <si>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</si>
  <si>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</si>
  <si>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</si>
  <si>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</si>
  <si>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</si>
  <si>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</si>
  <si>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</si>
  <si>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</si>
  <si>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</si>
  <si>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</si>
  <si>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</si>
  <si>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</si>
  <si>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</si>
  <si>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</si>
  <si>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</si>
  <si>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</si>
  <si>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</si>
  <si>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</si>
  <si>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</si>
  <si>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</si>
  <si>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</si>
  <si>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</si>
  <si>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</si>
  <si>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</si>
  <si>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</si>
  <si>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</si>
  <si>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</si>
  <si>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</si>
  <si>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</si>
  <si>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</si>
  <si>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</si>
  <si>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</si>
  <si>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</si>
  <si>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</si>
  <si>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</si>
  <si>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</si>
  <si>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</si>
  <si>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</si>
  <si>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</si>
  <si>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</si>
  <si>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</si>
  <si>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</si>
  <si>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</si>
  <si>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</si>
  <si>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</si>
  <si>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</si>
  <si>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</si>
  <si>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</si>
  <si>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</si>
  <si>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</si>
  <si>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</si>
  <si>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</si>
  <si>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</si>
  <si>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</si>
  <si>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</si>
  <si>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</si>
  <si>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</si>
  <si>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</si>
  <si>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</si>
  <si>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</si>
  <si>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</si>
  <si>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</si>
  <si>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</si>
  <si>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</si>
  <si>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</si>
  <si>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</si>
  <si>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</si>
  <si>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</si>
  <si>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</si>
  <si>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</si>
  <si>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</si>
  <si>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</si>
  <si>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</si>
  <si>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</si>
  <si>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</si>
  <si>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</si>
  <si>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</si>
  <si>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</si>
  <si>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</si>
  <si>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</si>
  <si>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</si>
  <si>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</si>
  <si>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</si>
  <si>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</si>
  <si>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</si>
  <si>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</si>
  <si>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</si>
  <si>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</si>
  <si>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</si>
  <si>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</si>
  <si>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</si>
  <si>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</si>
  <si>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</si>
  <si>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</si>
  <si>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</si>
  <si>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</si>
  <si>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</si>
  <si>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</si>
  <si>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</si>
  <si>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</si>
  <si>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</si>
  <si>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</si>
  <si>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</si>
  <si>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</si>
  <si>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</si>
  <si>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</si>
  <si>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</si>
  <si>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</si>
  <si>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</si>
  <si>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</si>
  <si>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</si>
  <si>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</si>
  <si>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</si>
  <si>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</si>
  <si>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</si>
  <si>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</si>
  <si>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</si>
  <si>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</si>
  <si>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</si>
  <si>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</si>
  <si>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</si>
  <si>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</si>
  <si>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</si>
  <si>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</si>
  <si>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</si>
  <si>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</si>
  <si>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</si>
  <si>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</si>
  <si>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</si>
  <si>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</si>
  <si>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</si>
  <si>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</si>
  <si>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</si>
  <si>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</si>
  <si>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</si>
  <si>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</si>
  <si>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</si>
  <si>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</si>
  <si>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</si>
  <si>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</si>
  <si>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</si>
  <si>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</si>
  <si>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</si>
  <si>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</si>
  <si>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</si>
  <si>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</si>
  <si>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</si>
  <si>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</si>
  <si>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</si>
  <si>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</si>
  <si>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</si>
  <si>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</si>
  <si>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</si>
  <si>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</si>
  <si>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</si>
  <si>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</si>
  <si>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</si>
  <si>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</si>
  <si>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</si>
  <si>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</si>
  <si>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</si>
  <si>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</si>
  <si>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</si>
  <si>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</si>
  <si>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</si>
  <si>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</si>
  <si>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</si>
  <si>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</si>
  <si>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</si>
  <si>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</si>
  <si>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</si>
  <si>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</si>
  <si>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</si>
  <si>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</si>
  <si>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</si>
  <si>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</si>
  <si>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</si>
  <si>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</si>
  <si>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</si>
  <si>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</si>
  <si>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</si>
  <si>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</si>
  <si>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</si>
  <si>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</si>
  <si>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</si>
  <si>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</si>
  <si>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</si>
  <si>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</si>
  <si>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</si>
  <si>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</si>
  <si>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</si>
  <si>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</si>
  <si>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</si>
  <si>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</si>
  <si>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</si>
  <si>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</si>
  <si>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</si>
  <si>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</si>
  <si>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</si>
  <si>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</si>
  <si>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</si>
  <si>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</si>
  <si>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</si>
  <si>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</si>
  <si>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</si>
  <si>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</si>
  <si>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</si>
  <si>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</si>
  <si>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</si>
  <si>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</si>
  <si>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</si>
  <si>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</si>
  <si>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</si>
  <si>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</si>
  <si>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</si>
  <si>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</si>
  <si>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</si>
  <si>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</si>
  <si>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</si>
  <si>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</si>
  <si>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</si>
  <si>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</si>
  <si>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</si>
  <si>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</si>
  <si>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</si>
  <si>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</si>
  <si>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</si>
  <si>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</si>
  <si>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</si>
  <si>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</si>
  <si>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</si>
  <si>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</si>
  <si>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</si>
  <si>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</si>
  <si>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</si>
  <si>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</si>
  <si>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</si>
  <si>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</si>
  <si>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</si>
  <si>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</si>
  <si>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</si>
  <si>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</si>
  <si>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</si>
  <si>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</si>
  <si>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</si>
  <si>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</si>
  <si>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</si>
  <si>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</si>
  <si>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</si>
  <si>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</si>
  <si>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</si>
  <si>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</si>
  <si>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</si>
  <si>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</si>
  <si>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</si>
  <si>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</si>
  <si>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</si>
  <si>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</si>
  <si>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</si>
  <si>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</si>
  <si>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</si>
  <si>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</si>
  <si>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</si>
  <si>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</si>
  <si>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</si>
  <si>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</si>
  <si>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</si>
  <si>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</si>
  <si>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</si>
  <si>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</si>
  <si>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</si>
  <si>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</si>
  <si>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</si>
  <si>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</si>
  <si>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</si>
  <si>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</si>
  <si>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</si>
  <si>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</si>
  <si>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</si>
  <si>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</si>
  <si>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</si>
  <si>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</si>
  <si>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</si>
  <si>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</si>
  <si>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</si>
  <si>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</si>
  <si>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</si>
  <si>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</si>
  <si>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</si>
  <si>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</si>
  <si>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</si>
  <si>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</si>
  <si>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</si>
  <si>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</si>
  <si>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</si>
  <si>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</si>
  <si>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</si>
  <si>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</si>
  <si>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</si>
  <si>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</si>
  <si>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</si>
  <si>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</si>
  <si>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</si>
  <si>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</si>
  <si>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</si>
  <si>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</si>
  <si>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</si>
  <si>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</si>
  <si>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</si>
  <si>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</si>
  <si>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</si>
  <si>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</si>
  <si>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</si>
  <si>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</si>
  <si>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</si>
  <si>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</si>
  <si>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</si>
  <si>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</si>
  <si>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</si>
  <si>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</si>
  <si>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</si>
  <si>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</si>
  <si>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</si>
  <si>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</si>
  <si>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</si>
  <si>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</si>
  <si>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</si>
  <si>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</si>
  <si>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</si>
  <si>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</si>
  <si>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</si>
  <si>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</si>
  <si>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</si>
  <si>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</si>
  <si>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</si>
  <si>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</si>
  <si>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</si>
  <si>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</si>
  <si>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</si>
  <si>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</si>
  <si>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</si>
  <si>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</si>
  <si>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</si>
  <si>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</si>
  <si>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</si>
  <si>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</si>
  <si>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</si>
  <si>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</si>
  <si>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</si>
  <si>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</si>
  <si>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</si>
  <si>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</si>
  <si>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</si>
  <si>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</si>
  <si>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</si>
  <si>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</si>
  <si>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</si>
  <si>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</si>
  <si>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</si>
  <si>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</si>
  <si>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</si>
  <si>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</si>
  <si>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</si>
  <si>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</si>
  <si>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</si>
  <si>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</si>
  <si>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</si>
  <si>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</si>
  <si>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</si>
  <si>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</si>
  <si>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</si>
  <si>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</si>
  <si>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</si>
  <si>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</si>
  <si>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</si>
  <si>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</si>
  <si>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</si>
  <si>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</si>
  <si>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</si>
  <si>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</si>
  <si>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</si>
  <si>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</si>
  <si>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</si>
  <si>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</si>
  <si>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</si>
  <si>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</si>
  <si>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</si>
  <si>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</si>
  <si>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</si>
  <si>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</si>
  <si>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</si>
  <si>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</si>
  <si>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</si>
  <si>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</si>
  <si>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</si>
  <si>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</si>
  <si>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</si>
  <si>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</si>
  <si>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</si>
  <si>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</si>
  <si>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</si>
  <si>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</si>
  <si>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</si>
  <si>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</si>
  <si>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</si>
  <si>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</si>
  <si>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</si>
  <si>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</si>
  <si>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</si>
  <si>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</si>
  <si>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</si>
  <si>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</si>
  <si>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</si>
  <si>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</si>
  <si>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</si>
  <si>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</si>
  <si>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</si>
  <si>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</si>
  <si>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</si>
  <si>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</si>
  <si>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</si>
  <si>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</si>
  <si>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</si>
  <si>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</si>
  <si>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</si>
  <si>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</si>
  <si>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</si>
  <si>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</si>
  <si>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</si>
  <si>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</si>
  <si>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</si>
  <si>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</si>
  <si>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</si>
  <si>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</si>
  <si>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</si>
  <si>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</si>
  <si>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</si>
  <si>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</si>
  <si>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</si>
  <si>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</si>
  <si>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</si>
  <si>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</si>
  <si>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</si>
  <si>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</si>
  <si>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</si>
  <si>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</si>
  <si>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</si>
  <si>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</si>
  <si>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</si>
  <si>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</si>
  <si>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</si>
  <si>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</si>
  <si>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</si>
  <si>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</si>
  <si>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</si>
  <si>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</si>
  <si>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</si>
  <si>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</si>
  <si>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</si>
  <si>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</si>
  <si>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</si>
  <si>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</si>
  <si>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</si>
  <si>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</si>
  <si>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</si>
  <si>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</si>
  <si>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</si>
  <si>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</si>
  <si>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</si>
  <si>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</si>
  <si>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</si>
  <si>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</si>
  <si>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</si>
  <si>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</si>
  <si>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</si>
  <si>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</si>
  <si>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</si>
  <si>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</si>
  <si>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</si>
  <si>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</si>
  <si>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</si>
  <si>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</si>
  <si>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</si>
  <si>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</si>
  <si>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</si>
  <si>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</si>
  <si>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</si>
  <si>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</si>
  <si>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</si>
  <si>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</si>
  <si>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</si>
  <si>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</si>
  <si>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</si>
  <si>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</si>
  <si>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</si>
  <si>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</si>
  <si>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</si>
  <si>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</si>
  <si>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</si>
  <si>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</si>
  <si>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</si>
  <si>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</si>
  <si>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</si>
  <si>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</si>
  <si>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</si>
  <si>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</si>
  <si>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</si>
  <si>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</si>
  <si>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</si>
  <si>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</si>
  <si>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</si>
  <si>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</si>
  <si>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</si>
  <si>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</si>
  <si>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</si>
  <si>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</si>
  <si>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</si>
  <si>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</si>
  <si>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</si>
  <si>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</si>
  <si>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</si>
  <si>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</si>
  <si>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</si>
  <si>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</si>
  <si>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</si>
  <si>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</si>
  <si>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</si>
  <si>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</si>
  <si>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</si>
  <si>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</si>
  <si>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</si>
  <si>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</si>
  <si>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</si>
  <si>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</si>
  <si>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</si>
  <si>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</si>
  <si>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</si>
  <si>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</si>
  <si>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</si>
  <si>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</si>
  <si>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</si>
  <si>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</si>
  <si>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</si>
  <si>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</si>
  <si>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</si>
  <si>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</si>
  <si>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</si>
  <si>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</si>
  <si>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</si>
  <si>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</si>
  <si>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</si>
  <si>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</si>
  <si>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</si>
  <si>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</si>
  <si>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</si>
  <si>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</si>
  <si>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</si>
  <si>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</si>
  <si>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</si>
  <si>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</si>
  <si>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</si>
  <si>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</si>
  <si>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</si>
  <si>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</si>
  <si>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</si>
  <si>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</si>
  <si>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</si>
  <si>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</si>
  <si>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</si>
  <si>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</si>
  <si>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</si>
  <si>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</si>
  <si>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</si>
  <si>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</si>
  <si>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</si>
  <si>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</si>
  <si>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</si>
  <si>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</si>
  <si>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</si>
  <si>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</si>
  <si>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</si>
  <si>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</si>
  <si>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</si>
  <si>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</si>
  <si>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</si>
  <si>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</si>
  <si>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</si>
  <si>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</si>
  <si>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</si>
  <si>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</si>
  <si>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</si>
  <si>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</si>
  <si>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</si>
  <si>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</si>
  <si>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</si>
  <si>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</si>
  <si>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</si>
  <si>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</si>
  <si>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</si>
  <si>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</si>
  <si>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</si>
  <si>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</si>
  <si>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</si>
  <si>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</si>
  <si>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</si>
  <si>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</si>
  <si>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</si>
  <si>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</si>
  <si>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</si>
  <si>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</si>
  <si>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</si>
  <si>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</si>
  <si>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</si>
  <si>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</si>
  <si>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</si>
  <si>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</si>
  <si>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</si>
  <si>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</si>
  <si>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</si>
  <si>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</si>
  <si>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</si>
  <si>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</si>
  <si>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</si>
  <si>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</si>
  <si>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</si>
  <si>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</si>
  <si>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</si>
  <si>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</si>
  <si>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</si>
  <si>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</si>
  <si>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</si>
  <si>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</si>
  <si>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</si>
  <si>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</si>
  <si>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</si>
  <si>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</si>
  <si>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</si>
  <si>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</si>
  <si>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</si>
  <si>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</si>
  <si>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</si>
  <si>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</si>
  <si>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</si>
  <si>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</si>
  <si>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</si>
  <si>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</si>
  <si>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</si>
  <si>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</si>
  <si>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</si>
  <si>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</si>
  <si>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</si>
  <si>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</si>
  <si>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</si>
  <si>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</si>
  <si>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</si>
  <si>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</si>
  <si>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</si>
  <si>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</si>
  <si>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</si>
  <si>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</si>
  <si>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</si>
  <si>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</si>
  <si>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</si>
  <si>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</si>
  <si>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</si>
  <si>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</si>
  <si>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</si>
  <si>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</si>
  <si>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</si>
  <si>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</si>
  <si>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</si>
  <si>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</si>
  <si>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</si>
  <si>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</si>
  <si>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</si>
  <si>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</si>
  <si>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</si>
  <si>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</si>
  <si>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</si>
  <si>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</si>
  <si>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</si>
  <si>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</si>
  <si>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</si>
  <si>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</si>
  <si>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</si>
  <si>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</si>
  <si>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</si>
  <si>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</si>
  <si>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</si>
  <si>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</si>
  <si>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</si>
  <si>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</si>
  <si>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</si>
  <si>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</si>
  <si>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</si>
  <si>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</si>
  <si>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</si>
  <si>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</si>
  <si>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</si>
  <si>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</si>
  <si>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</si>
  <si>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</si>
  <si>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</si>
  <si>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</si>
  <si>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</si>
  <si>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</si>
  <si>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</si>
  <si>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</si>
  <si>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</si>
  <si>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</si>
  <si>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</si>
  <si>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</si>
  <si>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</si>
  <si>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</si>
  <si>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</si>
  <si>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</si>
  <si>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</si>
  <si>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</si>
  <si>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</si>
  <si>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</si>
  <si>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</si>
  <si>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</si>
  <si>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</si>
  <si>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</si>
  <si>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</si>
  <si>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</si>
  <si>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</si>
  <si>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</si>
  <si>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</si>
  <si>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</si>
  <si>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</si>
  <si>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</si>
  <si>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</si>
  <si>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</si>
  <si>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</si>
  <si>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</si>
  <si>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</si>
  <si>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</si>
  <si>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</si>
  <si>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</si>
  <si>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</si>
  <si>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</si>
  <si>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</si>
  <si>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</si>
  <si>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</si>
  <si>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</si>
  <si>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</si>
  <si>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</si>
  <si>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</si>
  <si>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</si>
  <si>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</si>
  <si>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</si>
  <si>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</si>
  <si>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</si>
  <si>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</si>
  <si>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</si>
  <si>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</si>
  <si>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</si>
  <si>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</si>
  <si>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</si>
  <si>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</si>
  <si>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</si>
  <si>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</si>
  <si>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</si>
  <si>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</si>
  <si>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</si>
  <si>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</si>
  <si>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</si>
  <si>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</si>
  <si>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</si>
  <si>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</si>
  <si>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</si>
  <si>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</si>
  <si>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</si>
  <si>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</si>
  <si>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</si>
  <si>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</si>
  <si>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</si>
  <si>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</si>
  <si>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</si>
  <si>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</si>
  <si>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</si>
  <si>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</si>
  <si>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</si>
  <si>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</si>
  <si>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</si>
  <si>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</si>
  <si>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</si>
  <si>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</si>
  <si>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</si>
  <si>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</si>
  <si>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</si>
  <si>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</si>
  <si>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</si>
  <si>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</si>
  <si>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</si>
  <si>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</si>
  <si>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</si>
  <si>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</si>
  <si>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</si>
  <si>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</si>
  <si>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</si>
  <si>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</si>
  <si>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</si>
  <si>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</si>
  <si>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</si>
  <si>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</si>
  <si>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</si>
  <si>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</si>
  <si>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</si>
  <si>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</si>
  <si>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</si>
  <si>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</si>
  <si>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</si>
  <si>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</si>
  <si>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</si>
  <si>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</si>
  <si>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</si>
  <si>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</si>
  <si>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</si>
  <si>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</si>
  <si>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</si>
  <si>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</si>
  <si>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</si>
  <si>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</si>
  <si>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</si>
  <si>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</si>
  <si>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</si>
  <si>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</si>
  <si>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</si>
  <si>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</si>
  <si>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</si>
  <si>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</si>
  <si>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</si>
  <si>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</si>
  <si>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</si>
  <si>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</si>
  <si>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</si>
  <si>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</si>
  <si>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</si>
  <si>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</si>
  <si>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</si>
  <si>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</si>
  <si>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</si>
  <si>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</si>
  <si>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</si>
  <si>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</si>
  <si>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</si>
  <si>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</si>
  <si>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</si>
  <si>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</si>
  <si>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</si>
  <si>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</si>
  <si>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</si>
  <si>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</si>
  <si>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</si>
  <si>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</si>
  <si>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</si>
  <si>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</si>
  <si>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</si>
  <si>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</si>
  <si>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</si>
  <si>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</si>
  <si>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</si>
  <si>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</si>
  <si>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</si>
  <si>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</si>
  <si>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</si>
  <si>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</si>
  <si>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</si>
  <si>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</si>
  <si>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</si>
  <si>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</si>
  <si>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</si>
  <si>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</si>
  <si>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</si>
  <si>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</si>
  <si>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</si>
  <si>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</si>
  <si>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</si>
  <si>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</si>
  <si>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</si>
  <si>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</si>
  <si>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</si>
  <si>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</si>
  <si>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</si>
  <si>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</si>
  <si>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</si>
  <si>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</si>
  <si>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</si>
  <si>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</si>
  <si>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</si>
  <si>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</si>
  <si>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</si>
  <si>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</si>
  <si>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</si>
  <si>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</si>
  <si>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</si>
  <si>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</si>
  <si>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</si>
  <si>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</si>
  <si>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</si>
  <si>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</si>
  <si>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</si>
  <si>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</si>
  <si>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</si>
  <si>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</si>
  <si>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</si>
  <si>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</si>
  <si>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</si>
  <si>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</si>
  <si>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</si>
  <si>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</si>
  <si>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</si>
  <si>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</si>
  <si>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</si>
  <si>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</si>
  <si>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</si>
  <si>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</si>
  <si>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</si>
  <si>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</si>
  <si>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</si>
  <si>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</si>
  <si>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</si>
  <si>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</si>
  <si>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</si>
  <si>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</si>
  <si>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</si>
  <si>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</si>
  <si>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</si>
  <si>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</si>
  <si>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</si>
  <si>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</si>
  <si>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</si>
  <si>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</si>
  <si>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</si>
  <si>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</si>
  <si>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</si>
  <si>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</si>
  <si>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</si>
  <si>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</si>
  <si>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</si>
  <si>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</si>
  <si>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</si>
  <si>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</si>
  <si>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</si>
  <si>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</si>
  <si>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</si>
  <si>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</si>
  <si>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</si>
  <si>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</si>
  <si>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</si>
  <si>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</si>
  <si>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</si>
  <si>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</si>
  <si>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</si>
  <si>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</si>
  <si>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</si>
  <si>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</si>
  <si>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</si>
  <si>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</si>
  <si>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</si>
  <si>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</si>
  <si>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</si>
  <si>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</si>
  <si>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</si>
  <si>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</si>
  <si>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</si>
  <si>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</si>
  <si>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</si>
  <si>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</si>
  <si>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</si>
  <si>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</si>
  <si>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</si>
  <si>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</si>
  <si>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</si>
  <si>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</si>
  <si>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</si>
  <si>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</si>
  <si>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</si>
  <si>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</si>
  <si>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</si>
  <si>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</si>
  <si>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</si>
  <si>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</si>
  <si>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</si>
  <si>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</si>
  <si>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</si>
  <si>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</si>
  <si>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</si>
  <si>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</si>
  <si>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</si>
  <si>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</si>
  <si>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</si>
  <si>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</si>
  <si>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</si>
  <si>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</si>
  <si>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</si>
  <si>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</si>
  <si>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</si>
  <si>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</si>
  <si>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</si>
  <si>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</si>
  <si>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</si>
  <si>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</si>
  <si>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</si>
  <si>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</si>
  <si>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</si>
  <si>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</si>
  <si>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</si>
  <si>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</si>
  <si>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</si>
  <si>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</si>
  <si>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</si>
  <si>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</si>
  <si>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</si>
  <si>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</si>
  <si>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</si>
  <si>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</si>
  <si>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</si>
  <si>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</si>
  <si>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</si>
  <si>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</si>
  <si>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</si>
  <si>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</si>
  <si>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</si>
  <si>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</si>
  <si>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</si>
  <si>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</si>
  <si>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</si>
  <si>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</si>
  <si>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</si>
  <si>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</si>
  <si>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</si>
  <si>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</si>
  <si>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</si>
  <si>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</si>
  <si>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</si>
  <si>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</si>
  <si>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</si>
  <si>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</si>
  <si>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</si>
  <si>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</si>
  <si>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</si>
  <si>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</si>
  <si>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</si>
  <si>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</si>
  <si>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</si>
  <si>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</si>
  <si>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</si>
  <si>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</si>
  <si>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</si>
  <si>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</si>
  <si>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</si>
  <si>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</si>
  <si>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</si>
  <si>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</si>
  <si>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</si>
  <si>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</si>
  <si>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</si>
  <si>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</si>
  <si>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</si>
  <si>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</si>
  <si>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</si>
  <si>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</si>
  <si>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</si>
  <si>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</si>
  <si>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</si>
  <si>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</si>
  <si>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</si>
  <si>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</si>
  <si>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</si>
  <si>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</si>
  <si>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</si>
  <si>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</si>
  <si>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</si>
  <si>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</si>
  <si>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</si>
  <si>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</si>
  <si>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</si>
  <si>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</si>
  <si>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</si>
  <si>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</si>
  <si>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</si>
  <si>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</si>
  <si>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</si>
  <si>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</si>
  <si>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</si>
  <si>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</si>
  <si>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</si>
  <si>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</si>
  <si>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</si>
  <si>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</si>
  <si>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</si>
  <si>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</si>
  <si>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</si>
  <si>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</si>
  <si>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</si>
  <si>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</si>
  <si>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</si>
  <si>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</si>
  <si>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</si>
  <si>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</si>
  <si>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</si>
  <si>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</si>
  <si>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</si>
  <si>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</si>
  <si>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</si>
  <si>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</si>
  <si>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</si>
  <si>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</si>
  <si>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</si>
  <si>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</si>
  <si>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</si>
  <si>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</si>
  <si>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</si>
  <si>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</si>
  <si>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</si>
  <si>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</si>
  <si>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</si>
  <si>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</si>
  <si>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</si>
  <si>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</si>
  <si>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</si>
  <si>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</si>
  <si>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</si>
  <si>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</si>
  <si>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</si>
  <si>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</si>
  <si>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</si>
  <si>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</si>
  <si>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</si>
  <si>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</si>
  <si>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</si>
  <si>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</si>
  <si>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</si>
  <si>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</si>
  <si>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</si>
  <si>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</si>
  <si>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</si>
  <si>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</si>
  <si>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</si>
  <si>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</si>
  <si>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</si>
  <si>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</si>
  <si>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</si>
  <si>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</si>
  <si>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</si>
  <si>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</si>
  <si>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</si>
  <si>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</si>
  <si>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</si>
  <si>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</si>
  <si>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</si>
  <si>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</si>
  <si>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</si>
  <si>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</si>
  <si>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</si>
  <si>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</si>
  <si>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</si>
  <si>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</si>
  <si>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</si>
  <si>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</si>
  <si>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</si>
  <si>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</si>
  <si>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</si>
  <si>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</si>
  <si>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</si>
  <si>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</si>
  <si>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</si>
  <si>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</si>
  <si>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</si>
  <si>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</si>
  <si>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</si>
  <si>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</si>
  <si>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</si>
  <si>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</si>
  <si>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</si>
  <si>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</si>
  <si>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</si>
  <si>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</si>
  <si>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</si>
  <si>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</si>
  <si>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</si>
  <si>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</si>
  <si>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</si>
  <si>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</si>
  <si>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</si>
  <si>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</si>
  <si>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</si>
  <si>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</si>
  <si>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</si>
  <si>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</si>
  <si>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</si>
  <si>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</si>
  <si>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</si>
  <si>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</si>
  <si>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</si>
  <si>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</si>
  <si>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</si>
  <si>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</si>
  <si>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</si>
  <si>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</si>
  <si>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</si>
  <si>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</si>
  <si>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</si>
  <si>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</si>
  <si>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</si>
  <si>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</si>
  <si>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</si>
  <si>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</si>
  <si>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</si>
  <si>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</si>
  <si>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</si>
  <si>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</si>
  <si>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</si>
  <si>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</si>
  <si>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</si>
  <si>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</si>
  <si>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</si>
  <si>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</si>
  <si>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</si>
  <si>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</si>
  <si>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</si>
  <si>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</si>
  <si>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</si>
  <si>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</si>
  <si>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</si>
  <si>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</si>
  <si>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</si>
  <si>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</si>
  <si>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</si>
  <si>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</si>
  <si>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</si>
  <si>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</si>
  <si>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</si>
  <si>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</si>
  <si>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</si>
  <si>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</si>
  <si>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</si>
  <si>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</si>
  <si>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</si>
  <si>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</si>
  <si>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</si>
  <si>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</si>
  <si>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</si>
  <si>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</si>
  <si>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</si>
  <si>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</si>
  <si>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</si>
  <si>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</si>
  <si>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</si>
  <si>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</si>
  <si>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</si>
  <si>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</si>
  <si>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</si>
  <si>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</si>
  <si>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</si>
  <si>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</si>
  <si>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</si>
  <si>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</si>
  <si>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</si>
  <si>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</si>
  <si>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</si>
  <si>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</si>
  <si>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</si>
  <si>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</si>
  <si>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</si>
  <si>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</si>
  <si>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</si>
  <si>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</si>
  <si>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</si>
  <si>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</si>
  <si>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</si>
  <si>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</si>
  <si>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</si>
  <si>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</si>
  <si>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</si>
  <si>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</si>
  <si>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</si>
  <si>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</si>
  <si>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</si>
  <si>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</si>
  <si>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</si>
  <si>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</si>
  <si>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</si>
  <si>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</si>
  <si>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</si>
  <si>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</si>
  <si>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</si>
  <si>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</si>
  <si>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</si>
  <si>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</si>
  <si>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</si>
  <si>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</si>
  <si>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</si>
  <si>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</si>
  <si>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</si>
  <si>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</si>
  <si>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</si>
  <si>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</si>
  <si>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</si>
  <si>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</si>
  <si>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</si>
  <si>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</si>
  <si>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</si>
  <si>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</si>
  <si>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</si>
  <si>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</si>
  <si>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</si>
  <si>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</si>
  <si>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</si>
  <si>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</si>
  <si>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</si>
  <si>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</si>
  <si>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</si>
  <si>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</si>
  <si>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</si>
  <si>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</si>
  <si>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</si>
  <si>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</si>
  <si>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</si>
  <si>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</si>
  <si>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</si>
  <si>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</si>
  <si>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</si>
  <si>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</si>
  <si>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</si>
  <si>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</si>
  <si>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</si>
  <si>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</si>
  <si>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</si>
  <si>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</si>
  <si>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</si>
  <si>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</si>
  <si>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</si>
  <si>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</si>
  <si>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</si>
  <si>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</si>
  <si>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</si>
  <si>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</si>
  <si>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</si>
  <si>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</si>
  <si>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</si>
  <si>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</si>
  <si>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</si>
  <si>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</si>
  <si>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</si>
  <si>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</si>
  <si>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</si>
  <si>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</si>
  <si>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</si>
  <si>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</si>
  <si>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</si>
  <si>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</si>
  <si>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</si>
  <si>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</si>
  <si>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</si>
  <si>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</si>
  <si>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</si>
  <si>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</si>
  <si>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</si>
  <si>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</si>
  <si>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</si>
  <si>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</si>
  <si>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</si>
  <si>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</si>
  <si>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</si>
  <si>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</si>
  <si>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</si>
  <si>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</si>
  <si>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</si>
  <si>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</si>
  <si>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</si>
  <si>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</si>
  <si>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</si>
  <si>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</si>
  <si>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</si>
  <si>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</si>
  <si>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</si>
  <si>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</si>
  <si>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</si>
  <si>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</si>
  <si>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</si>
  <si>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</si>
  <si>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</si>
  <si>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</si>
  <si>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</si>
  <si>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</si>
  <si>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</si>
  <si>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</si>
  <si>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</si>
  <si>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</si>
  <si>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</si>
  <si>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</si>
  <si>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</si>
  <si>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</si>
  <si>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</si>
  <si>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</si>
  <si>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</si>
  <si>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</si>
  <si>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</si>
  <si>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</si>
  <si>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</si>
  <si>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</si>
  <si>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</si>
  <si>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</si>
  <si>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</si>
  <si>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</si>
  <si>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</si>
  <si>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</si>
  <si>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</si>
  <si>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</si>
  <si>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</si>
  <si>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</si>
  <si>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</si>
  <si>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</si>
  <si>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</si>
  <si>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</si>
  <si>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</si>
  <si>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</si>
  <si>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</si>
  <si>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</si>
  <si>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</si>
  <si>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</si>
  <si>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</si>
  <si>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</si>
  <si>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</si>
  <si>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</si>
  <si>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</si>
  <si>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</si>
  <si>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</si>
  <si>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</si>
  <si>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</si>
  <si>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</si>
  <si>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</si>
  <si>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</si>
  <si>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</si>
  <si>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</si>
  <si>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</si>
  <si>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</si>
  <si>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</si>
  <si>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</si>
  <si>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</si>
  <si>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</si>
  <si>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</si>
  <si>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</si>
  <si>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</si>
  <si>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</si>
  <si>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</si>
  <si>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</si>
  <si>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</si>
  <si>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</si>
  <si>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</si>
  <si>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</si>
  <si>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</si>
  <si>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</si>
  <si>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</si>
  <si>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</si>
  <si>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</si>
  <si>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</si>
  <si>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</si>
  <si>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</si>
  <si>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</si>
  <si>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</si>
  <si>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</si>
  <si>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</si>
  <si>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</si>
  <si>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</si>
  <si>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</si>
  <si>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</si>
  <si>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</si>
  <si>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</si>
  <si>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</si>
  <si>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</si>
  <si>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</si>
  <si>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</si>
  <si>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</si>
  <si>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</si>
  <si>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</si>
  <si>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</si>
  <si>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</si>
  <si>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</si>
  <si>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</si>
  <si>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</si>
  <si>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</si>
  <si>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</si>
  <si>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</si>
  <si>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</si>
  <si>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</si>
  <si>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</si>
  <si>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</si>
  <si>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</si>
  <si>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</si>
  <si>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</si>
  <si>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</si>
  <si>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</si>
  <si>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</si>
  <si>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</si>
  <si>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</si>
  <si>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</si>
  <si>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</si>
  <si>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</si>
  <si>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</si>
  <si>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</si>
  <si>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</si>
  <si>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</si>
  <si>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</si>
  <si>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</si>
  <si>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</si>
  <si>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</si>
  <si>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</si>
  <si>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</si>
  <si>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</si>
  <si>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</si>
  <si>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</si>
  <si>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</si>
  <si>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</si>
  <si>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</si>
  <si>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</si>
  <si>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</si>
  <si>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</si>
  <si>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</si>
  <si>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</si>
  <si>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</si>
  <si>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</si>
  <si>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</si>
  <si>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</si>
  <si>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</si>
  <si>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</si>
  <si>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</si>
  <si>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</si>
  <si>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</si>
  <si>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</si>
  <si>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</si>
  <si>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</si>
  <si>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</si>
  <si>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</si>
  <si>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</si>
  <si>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</si>
  <si>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</si>
  <si>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</si>
  <si>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</si>
  <si>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</si>
  <si>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</si>
  <si>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</si>
  <si>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</si>
  <si>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</si>
  <si>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</si>
  <si>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</si>
  <si>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</si>
  <si>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</si>
  <si>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</si>
  <si>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</si>
  <si>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</si>
  <si>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</si>
  <si>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</si>
  <si>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</si>
  <si>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</si>
  <si>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</si>
  <si>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</si>
  <si>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</si>
  <si>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</si>
  <si>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</si>
  <si>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</si>
  <si>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</si>
  <si>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</si>
  <si>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</si>
  <si>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</si>
  <si>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</si>
  <si>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</si>
  <si>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</si>
  <si>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</si>
  <si>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</si>
  <si>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</si>
  <si>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</si>
  <si>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</si>
  <si>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</si>
  <si>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</si>
  <si>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</si>
  <si>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</si>
  <si>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</si>
  <si>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</si>
  <si>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</si>
  <si>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</si>
  <si>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</si>
  <si>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</si>
  <si>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</si>
  <si>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</si>
  <si>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</si>
  <si>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</si>
  <si>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</si>
  <si>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</si>
  <si>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</si>
  <si>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</si>
  <si>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</si>
  <si>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</si>
  <si>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</si>
  <si>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</si>
  <si>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</si>
  <si>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</si>
  <si>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</si>
  <si>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</si>
  <si>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</si>
  <si>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</si>
  <si>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</si>
  <si>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</si>
  <si>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</si>
  <si>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</si>
  <si>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</si>
  <si>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</si>
  <si>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</si>
  <si>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</si>
  <si>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</si>
  <si>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</si>
  <si>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</si>
  <si>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</si>
  <si>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</si>
  <si>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</si>
  <si>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</si>
  <si>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</si>
  <si>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</si>
  <si>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</si>
  <si>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</si>
  <si>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</si>
  <si>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</si>
  <si>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</si>
  <si>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</si>
  <si>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</si>
  <si>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</si>
  <si>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</si>
  <si>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</si>
  <si>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</si>
  <si>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</si>
  <si>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</si>
  <si>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</si>
  <si>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</si>
  <si>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</si>
  <si>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</si>
  <si>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</si>
  <si>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</si>
  <si>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</si>
  <si>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</si>
  <si>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</si>
  <si>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</si>
  <si>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</si>
  <si>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</si>
  <si>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</si>
  <si>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</si>
  <si>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</si>
  <si>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</si>
  <si>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</si>
  <si>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</si>
  <si>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</si>
  <si>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</si>
  <si>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</si>
  <si>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</si>
  <si>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</si>
  <si>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</si>
  <si>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</si>
  <si>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</si>
  <si>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</si>
  <si>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</si>
  <si>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</si>
  <si>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</si>
  <si>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</si>
  <si>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</si>
  <si>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</si>
  <si>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</si>
  <si>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</si>
  <si>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</si>
  <si>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</si>
  <si>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</si>
  <si>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</si>
  <si>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</si>
  <si>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</si>
  <si>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</si>
  <si>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</si>
  <si>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</si>
  <si>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</si>
  <si>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</si>
  <si>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</si>
  <si>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</si>
  <si>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</si>
  <si>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</si>
  <si>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</si>
  <si>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</si>
  <si>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</si>
  <si>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</si>
  <si>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</si>
  <si>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</si>
  <si>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</si>
  <si>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</si>
  <si>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</si>
  <si>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</si>
  <si>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</si>
  <si>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</si>
  <si>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</si>
  <si>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</si>
  <si>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</si>
  <si>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</si>
  <si>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</si>
  <si>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</si>
  <si>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</si>
  <si>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</si>
  <si>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</si>
  <si>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</si>
  <si>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</si>
  <si>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</si>
  <si>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</si>
  <si>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</si>
  <si>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</si>
  <si>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</si>
  <si>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</si>
  <si>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</si>
  <si>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</si>
  <si>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</si>
  <si>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</si>
  <si>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</si>
  <si>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</si>
  <si>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</si>
  <si>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</si>
  <si>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</si>
  <si>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</si>
  <si>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</si>
  <si>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</si>
  <si>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</si>
  <si>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</si>
  <si>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</si>
  <si>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</si>
  <si>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</si>
  <si>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</si>
  <si>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</si>
  <si>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</si>
  <si>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</si>
  <si>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</si>
  <si>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</si>
  <si>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</si>
  <si>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</si>
  <si>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</si>
  <si>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</si>
  <si>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</si>
  <si>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</si>
  <si>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</si>
  <si>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</si>
  <si>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</si>
  <si>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</si>
  <si>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</si>
  <si>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</si>
  <si>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</si>
  <si>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</si>
  <si>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</si>
  <si>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</si>
  <si>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</si>
  <si>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</si>
  <si>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</si>
  <si>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</si>
  <si>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</si>
  <si>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</si>
  <si>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</si>
  <si>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</si>
  <si>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</si>
  <si>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</si>
  <si>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</si>
  <si>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</si>
  <si>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</si>
  <si>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</si>
  <si>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</si>
  <si>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</si>
  <si>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</si>
  <si>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</si>
  <si>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</si>
  <si>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</si>
  <si>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</si>
  <si>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</si>
  <si>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</si>
  <si>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</si>
  <si>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</si>
  <si>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</si>
  <si>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</si>
  <si>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</si>
  <si>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</si>
  <si>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</si>
  <si>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</si>
  <si>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</si>
  <si>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</si>
  <si>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</si>
  <si>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</si>
  <si>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</si>
  <si>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</si>
  <si>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</si>
  <si>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</si>
  <si>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</si>
  <si>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</si>
  <si>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</si>
  <si>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</si>
  <si>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</si>
  <si>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</si>
  <si>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</si>
  <si>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</si>
  <si>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</si>
  <si>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</si>
  <si>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</si>
  <si>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</si>
  <si>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</si>
  <si>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</si>
  <si>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</si>
  <si>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</si>
  <si>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</si>
  <si>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</si>
  <si>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</si>
  <si>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</si>
  <si>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</si>
  <si>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</si>
  <si>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</si>
  <si>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</si>
  <si>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</si>
  <si>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</si>
  <si>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</si>
  <si>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</si>
  <si>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</si>
  <si>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</si>
  <si>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</si>
  <si>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</si>
  <si>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</si>
  <si>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</si>
  <si>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</si>
  <si>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</si>
  <si>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</si>
  <si>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</si>
  <si>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</si>
  <si>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</si>
  <si>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</si>
  <si>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</si>
  <si>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</si>
  <si>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</si>
  <si>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</si>
  <si>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</si>
  <si>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</si>
  <si>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</si>
  <si>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</si>
  <si>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</si>
  <si>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</si>
  <si>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</si>
  <si>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</si>
  <si>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</si>
  <si>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</si>
  <si>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</si>
  <si>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</si>
  <si>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</si>
  <si>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</si>
  <si>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</si>
  <si>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</si>
  <si>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</si>
  <si>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</si>
  <si>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</si>
  <si>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</si>
  <si>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</si>
  <si>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</si>
  <si>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</si>
  <si>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</si>
  <si>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</si>
  <si>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</si>
  <si>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</si>
  <si>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</si>
  <si>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</si>
  <si>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</si>
  <si>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</si>
  <si>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</si>
  <si>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</si>
  <si>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</si>
  <si>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</si>
  <si>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</si>
  <si>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</si>
  <si>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</si>
  <si>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</si>
  <si>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</si>
  <si>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</si>
  <si>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</si>
  <si>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</si>
  <si>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</si>
  <si>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</si>
  <si>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</si>
  <si>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</si>
  <si>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</si>
  <si>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</si>
  <si>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</si>
  <si>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</si>
  <si>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</si>
  <si>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</si>
  <si>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</si>
  <si>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</si>
  <si>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</si>
  <si>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</si>
  <si>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</si>
  <si>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</si>
  <si>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</si>
  <si>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</si>
  <si>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</si>
  <si>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</si>
  <si>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</si>
  <si>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</si>
  <si>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</si>
  <si>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</si>
  <si>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</si>
  <si>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</si>
  <si>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</si>
  <si>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</si>
  <si>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</si>
  <si>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</si>
  <si>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</si>
  <si>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</si>
  <si>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</si>
  <si>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</si>
  <si>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</si>
  <si>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</si>
  <si>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</si>
  <si>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</si>
  <si>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</si>
  <si>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</si>
  <si>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</si>
  <si>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</si>
  <si>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</si>
  <si>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</si>
  <si>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</si>
  <si>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</si>
  <si>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</si>
  <si>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</si>
  <si>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</si>
  <si>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</si>
  <si>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</si>
  <si>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</si>
  <si>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</si>
  <si>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</si>
  <si>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</si>
  <si>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</si>
  <si>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</si>
  <si>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</si>
  <si>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</si>
  <si>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</si>
  <si>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</si>
  <si>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</si>
  <si>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</si>
  <si>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</si>
  <si>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</si>
  <si>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</si>
  <si>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</si>
  <si>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</si>
  <si>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</si>
  <si>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</si>
  <si>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</si>
  <si>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</si>
  <si>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</si>
  <si>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</si>
  <si>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</si>
  <si>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</si>
  <si>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</si>
  <si>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</si>
  <si>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</si>
  <si>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</si>
  <si>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</si>
  <si>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</si>
  <si>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</si>
  <si>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</si>
  <si>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</si>
  <si>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</si>
  <si>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</si>
  <si>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</si>
  <si>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</si>
  <si>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</si>
  <si>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</si>
  <si>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</si>
  <si>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</si>
  <si>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</si>
  <si>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</si>
  <si>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</si>
  <si>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</si>
  <si>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</si>
  <si>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</si>
  <si>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</si>
  <si>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</si>
  <si>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</si>
  <si>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</si>
  <si>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</si>
  <si>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</si>
  <si>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</si>
  <si>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</si>
  <si>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</si>
  <si>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</si>
  <si>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</si>
  <si>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</si>
  <si>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</si>
  <si>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</si>
  <si>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</si>
  <si>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</si>
  <si>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</si>
  <si>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</si>
  <si>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</si>
  <si>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</si>
  <si>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</si>
  <si>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</si>
  <si>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</si>
  <si>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</si>
  <si>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</si>
  <si>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</si>
  <si>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</si>
  <si>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</si>
  <si>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</si>
  <si>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</si>
  <si>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</si>
  <si>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</si>
  <si>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</si>
  <si>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</si>
  <si>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</si>
  <si>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</si>
  <si>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</si>
  <si>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</si>
  <si>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</si>
  <si>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</si>
  <si>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</si>
  <si>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</si>
  <si>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</si>
  <si>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</si>
  <si>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</si>
  <si>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</si>
  <si>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</si>
  <si>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</si>
  <si>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</si>
  <si>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</si>
  <si>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</si>
  <si>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</si>
  <si>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</si>
  <si>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</si>
  <si>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</si>
  <si>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</si>
  <si>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</si>
  <si>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</si>
  <si>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</si>
  <si>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</si>
  <si>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</si>
  <si>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</si>
  <si>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</si>
  <si>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</si>
  <si>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</si>
  <si>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</si>
  <si>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</si>
  <si>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</si>
  <si>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</si>
  <si>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</si>
  <si>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</si>
  <si>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</si>
  <si>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</si>
  <si>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</si>
  <si>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</si>
  <si>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</si>
  <si>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</si>
  <si>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</si>
  <si>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</si>
  <si>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</si>
  <si>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</si>
  <si>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</si>
  <si>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</si>
  <si>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</si>
  <si>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</si>
  <si>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</si>
  <si>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</si>
  <si>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</si>
  <si>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</si>
  <si>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</si>
  <si>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</si>
  <si>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</si>
  <si>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</si>
  <si>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</si>
  <si>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</si>
  <si>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</si>
  <si>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</si>
  <si>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</si>
  <si>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</si>
  <si>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</si>
  <si>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</si>
  <si>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</si>
  <si>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</si>
  <si>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</si>
  <si>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</si>
  <si>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</si>
  <si>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</si>
  <si>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</si>
  <si>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</si>
  <si>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</si>
  <si>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</si>
  <si>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</si>
  <si>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</si>
  <si>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</si>
  <si>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</si>
  <si>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</si>
  <si>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</si>
  <si>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</si>
  <si>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</si>
  <si>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</si>
  <si>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</si>
  <si>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</si>
  <si>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</si>
  <si>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</si>
  <si>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</si>
  <si>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</si>
  <si>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</si>
  <si>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</si>
  <si>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</si>
  <si>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</si>
  <si>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</si>
  <si>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</si>
  <si>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</si>
  <si>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</si>
  <si>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</si>
  <si>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</si>
  <si>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</si>
  <si>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</si>
  <si>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</si>
  <si>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</si>
  <si>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</si>
  <si>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</si>
  <si>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</si>
  <si>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</si>
  <si>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</si>
  <si>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</si>
  <si>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</si>
  <si>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</si>
  <si>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</si>
  <si>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</si>
  <si>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</si>
  <si>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</si>
  <si>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</si>
  <si>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</si>
  <si>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</si>
  <si>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</si>
  <si>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</si>
  <si>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</si>
  <si>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</si>
  <si>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</si>
  <si>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</si>
  <si>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</si>
  <si>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</si>
  <si>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</si>
  <si>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</si>
  <si>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</si>
  <si>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</si>
  <si>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</si>
  <si>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</si>
  <si>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</si>
  <si>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</si>
  <si>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</si>
  <si>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</si>
  <si>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</si>
  <si>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</si>
  <si>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</si>
  <si>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</si>
  <si>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</si>
  <si>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</si>
  <si>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</si>
  <si>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</si>
  <si>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</si>
  <si>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</si>
  <si>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</si>
  <si>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</si>
  <si>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</si>
  <si>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</si>
  <si>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</si>
  <si>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</si>
  <si>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</si>
  <si>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</si>
  <si>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</si>
  <si>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</si>
  <si>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</si>
  <si>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</si>
  <si>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</si>
  <si>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</si>
  <si>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</si>
  <si>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</si>
  <si>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</si>
  <si>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</si>
  <si>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</si>
  <si>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</si>
  <si>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</si>
  <si>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</si>
  <si>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</si>
  <si>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</si>
  <si>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</si>
  <si>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</si>
  <si>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</si>
  <si>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</si>
  <si>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</si>
  <si>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</si>
  <si>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</si>
  <si>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</si>
  <si>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</si>
  <si>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</si>
  <si>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</si>
  <si>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</si>
  <si>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</si>
  <si>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</si>
  <si>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</si>
  <si>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</si>
  <si>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</si>
  <si>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</si>
  <si>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</si>
  <si>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</si>
  <si>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</si>
  <si>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</si>
  <si>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</si>
  <si>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</si>
  <si>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</si>
  <si>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</si>
  <si>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</si>
  <si>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</si>
  <si>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</si>
  <si>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</si>
  <si>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</si>
  <si>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</si>
  <si>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</si>
  <si>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</si>
  <si>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</si>
  <si>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</si>
  <si>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</si>
  <si>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</si>
  <si>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</si>
  <si>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</si>
  <si>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</si>
  <si>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</si>
  <si>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</si>
  <si>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</si>
  <si>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</si>
  <si>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</si>
  <si>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</si>
  <si>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</si>
  <si>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</si>
  <si>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</si>
  <si>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</si>
  <si>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</si>
  <si>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</si>
  <si>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</si>
  <si>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</si>
  <si>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</si>
  <si>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</si>
  <si>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</si>
  <si>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</si>
  <si>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</si>
  <si>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</si>
  <si>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</si>
  <si>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</si>
  <si>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</si>
  <si>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</si>
  <si>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</si>
  <si>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</si>
  <si>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</si>
  <si>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</si>
  <si>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</si>
  <si>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</si>
  <si>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</si>
  <si>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</si>
  <si>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</si>
  <si>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</si>
  <si>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</si>
  <si>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</si>
  <si>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</si>
  <si>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</si>
  <si>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</si>
  <si>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</si>
  <si>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</si>
  <si>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</si>
  <si>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</si>
  <si>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</si>
  <si>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</si>
  <si>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</si>
  <si>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</si>
  <si>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</si>
  <si>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</si>
  <si>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</si>
  <si>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</si>
  <si>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</si>
  <si>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</si>
  <si>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</si>
  <si>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</si>
  <si>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</si>
  <si>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</si>
  <si>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</si>
  <si>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</si>
  <si>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</si>
  <si>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</si>
  <si>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</si>
  <si>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</si>
  <si>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</si>
  <si>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</si>
  <si>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</si>
  <si>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</si>
  <si>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</si>
  <si>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</si>
  <si>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</si>
  <si>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</si>
  <si>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</si>
  <si>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</si>
  <si>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</si>
  <si>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</si>
  <si>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</si>
  <si>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</si>
  <si>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</si>
  <si>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</si>
  <si>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</si>
  <si>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</si>
  <si>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</si>
  <si>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</si>
  <si>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</si>
  <si>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</si>
  <si>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</si>
  <si>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</si>
  <si>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</si>
  <si>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</si>
  <si>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</si>
  <si>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</si>
  <si>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</si>
  <si>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</si>
  <si>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</si>
  <si>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</si>
  <si>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</si>
  <si>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</si>
  <si>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</si>
  <si>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</si>
  <si>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</si>
  <si>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</si>
  <si>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</si>
  <si>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</si>
  <si>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</si>
  <si>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</si>
  <si>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</si>
  <si>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</si>
  <si>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</si>
  <si>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</si>
  <si>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</si>
  <si>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</si>
  <si>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</si>
  <si>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</si>
  <si>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</si>
  <si>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</si>
  <si>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</si>
  <si>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</si>
  <si>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</si>
  <si>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</si>
  <si>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</si>
  <si>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</si>
  <si>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</si>
  <si>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</si>
  <si>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</si>
  <si>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</si>
  <si>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</si>
  <si>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</si>
  <si>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</si>
  <si>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</si>
  <si>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</si>
  <si>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</si>
  <si>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</si>
  <si>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</si>
  <si>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</si>
  <si>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</si>
  <si>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</si>
  <si>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</si>
  <si>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</si>
  <si>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</si>
  <si>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</si>
  <si>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</si>
  <si>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</si>
  <si>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</si>
  <si>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</si>
  <si>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</si>
  <si>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</si>
  <si>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</si>
  <si>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</si>
  <si>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</si>
  <si>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</si>
  <si>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</si>
  <si>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</si>
  <si>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</si>
  <si>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</si>
  <si>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</si>
  <si>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</si>
  <si>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</si>
  <si>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</si>
  <si>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</si>
  <si>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</si>
  <si>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</si>
  <si>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</si>
  <si>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</si>
  <si>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</si>
  <si>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</si>
  <si>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</si>
  <si>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</si>
  <si>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</si>
  <si>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</si>
  <si>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</si>
  <si>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</si>
  <si>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</si>
  <si>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</si>
  <si>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</si>
  <si>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</si>
  <si>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</si>
  <si>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</si>
  <si>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</si>
  <si>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</si>
  <si>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</si>
  <si>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</si>
  <si>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</si>
  <si>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</si>
  <si>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</si>
  <si>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</si>
  <si>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</si>
  <si>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</si>
  <si>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</si>
  <si>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</si>
  <si>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</si>
  <si>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</si>
  <si>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</si>
  <si>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</si>
  <si>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</si>
  <si>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</si>
  <si>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</si>
  <si>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</si>
  <si>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</si>
  <si>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</si>
  <si>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</si>
  <si>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</si>
  <si>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</si>
  <si>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</si>
  <si>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</si>
  <si>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</si>
  <si>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</si>
  <si>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</si>
  <si>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</si>
  <si>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</si>
  <si>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</si>
  <si>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</si>
  <si>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</si>
  <si>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</si>
  <si>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</si>
  <si>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</si>
  <si>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</si>
  <si>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</si>
  <si>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</si>
  <si>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</si>
  <si>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</si>
  <si>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</si>
  <si>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</si>
  <si>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</si>
  <si>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</si>
  <si>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</si>
  <si>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</si>
  <si>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</si>
  <si>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</si>
  <si>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</si>
  <si>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</si>
  <si>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</si>
  <si>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</si>
  <si>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</si>
  <si>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</si>
  <si>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</si>
  <si>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</si>
  <si>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</si>
  <si>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</si>
  <si>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</si>
  <si>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</si>
  <si>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</si>
  <si>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</si>
  <si>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</si>
  <si>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</si>
  <si>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</si>
  <si>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</si>
  <si>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</si>
  <si>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</si>
  <si>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</si>
  <si>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</si>
  <si>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</si>
  <si>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</si>
  <si>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</si>
  <si>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</si>
  <si>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</si>
  <si>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</si>
  <si>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</si>
  <si>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</si>
  <si>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</si>
  <si>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</si>
  <si>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</si>
  <si>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</si>
  <si>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</si>
  <si>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</si>
  <si>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</si>
  <si>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</si>
  <si>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</si>
  <si>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</si>
  <si>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</si>
  <si>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</si>
  <si>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</si>
  <si>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</si>
  <si>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</si>
  <si>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</si>
  <si>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</si>
  <si>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</si>
  <si>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</si>
  <si>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</si>
  <si>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</si>
  <si>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</si>
  <si>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</si>
  <si>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</si>
  <si>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</si>
  <si>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</si>
  <si>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</si>
  <si>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</si>
  <si>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</si>
  <si>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</si>
  <si>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</si>
  <si>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</si>
  <si>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</si>
  <si>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</si>
  <si>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</si>
  <si>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</si>
  <si>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</si>
  <si>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</si>
  <si>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</si>
  <si>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</si>
  <si>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</si>
  <si>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</si>
  <si>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</si>
  <si>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</si>
  <si>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</si>
  <si>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</si>
  <si>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</si>
  <si>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</si>
  <si>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</si>
  <si>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</si>
  <si>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</si>
  <si>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</si>
  <si>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</si>
  <si>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</si>
  <si>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</si>
  <si>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</si>
  <si>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</si>
  <si>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</si>
  <si>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</si>
  <si>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</si>
  <si>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</si>
  <si>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</si>
  <si>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</si>
  <si>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</si>
  <si>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</si>
  <si>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</si>
  <si>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</si>
  <si>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</si>
  <si>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</si>
  <si>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</si>
  <si>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</si>
  <si>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</si>
  <si>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</si>
  <si>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</si>
  <si>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</si>
  <si>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</si>
  <si>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</si>
  <si>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</si>
  <si>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</si>
  <si>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</si>
  <si>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</si>
  <si>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</si>
  <si>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</si>
  <si>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</si>
  <si>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</si>
  <si>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</si>
  <si>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</si>
  <si>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</si>
  <si>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</si>
  <si>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</si>
  <si>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</si>
  <si>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</si>
  <si>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</si>
  <si>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</si>
  <si>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</si>
  <si>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</si>
  <si>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</si>
  <si>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</si>
  <si>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</si>
  <si>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</si>
  <si>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</si>
  <si>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</si>
  <si>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</si>
  <si>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</si>
  <si>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</si>
  <si>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</si>
  <si>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</si>
  <si>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</si>
  <si>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</si>
  <si>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</si>
  <si>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</si>
  <si>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</si>
  <si>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</si>
  <si>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</si>
  <si>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</si>
  <si>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</si>
  <si>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</si>
  <si>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</si>
  <si>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</si>
  <si>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</si>
  <si>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</si>
  <si>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</si>
  <si>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</si>
  <si>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</si>
  <si>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</si>
  <si>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</si>
  <si>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</si>
  <si>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</si>
  <si>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</si>
  <si>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</si>
  <si>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</si>
  <si>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</si>
  <si>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</si>
  <si>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</si>
  <si>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</si>
  <si>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</si>
  <si>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</si>
  <si>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</si>
  <si>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</si>
  <si>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</si>
  <si>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</si>
  <si>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</si>
  <si>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</si>
  <si>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</si>
  <si>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</si>
  <si>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</si>
  <si>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</si>
  <si>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</si>
  <si>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</si>
  <si>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</si>
  <si>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</si>
  <si>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</si>
  <si>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</si>
  <si>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</si>
  <si>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</si>
  <si>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</si>
  <si>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</si>
  <si>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</si>
  <si>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</si>
  <si>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</si>
  <si>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</si>
  <si>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</si>
  <si>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</si>
  <si>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</si>
  <si>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</si>
  <si>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</si>
  <si>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</si>
  <si>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</si>
  <si>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</si>
  <si>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</si>
  <si>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</si>
  <si>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</si>
  <si>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</si>
  <si>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</si>
  <si>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</si>
  <si>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</si>
  <si>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</si>
  <si>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</si>
  <si>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</si>
  <si>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</si>
  <si>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</si>
  <si>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</si>
  <si>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</si>
  <si>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</si>
  <si>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</si>
  <si>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</si>
  <si>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</si>
  <si>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</si>
  <si>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</si>
  <si>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</si>
  <si>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</si>
  <si>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</si>
  <si>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</si>
  <si>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</si>
  <si>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</si>
  <si>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</si>
  <si>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</si>
  <si>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</si>
  <si>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</si>
  <si>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</si>
  <si>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</si>
  <si>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</si>
  <si>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</si>
  <si>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</si>
  <si>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</si>
  <si>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</si>
  <si>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</si>
  <si>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</si>
  <si>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</si>
  <si>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</si>
  <si>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</si>
  <si>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</si>
  <si>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</si>
  <si>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</si>
  <si>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</si>
  <si>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</si>
  <si>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</si>
  <si>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</si>
  <si>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</si>
  <si>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</si>
  <si>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</si>
  <si>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</si>
  <si>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</si>
  <si>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</si>
  <si>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</si>
  <si>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</si>
  <si>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</si>
  <si>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</si>
  <si>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</si>
  <si>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</si>
  <si>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</si>
  <si>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</si>
  <si>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</si>
  <si>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</si>
  <si>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</si>
  <si>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</si>
  <si>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</si>
  <si>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</si>
  <si>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</si>
  <si>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</si>
  <si>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</si>
  <si>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</si>
  <si>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</si>
  <si>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</si>
  <si>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</si>
  <si>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</si>
  <si>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</si>
  <si>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</si>
  <si>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</si>
  <si>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</si>
  <si>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</si>
  <si>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</si>
  <si>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</si>
  <si>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</si>
  <si>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</si>
  <si>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</si>
  <si>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</si>
  <si>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</si>
  <si>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</si>
  <si>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</si>
  <si>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</si>
  <si>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</si>
  <si>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</si>
  <si>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</si>
  <si>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</si>
  <si>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</si>
  <si>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</si>
  <si>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</si>
  <si>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</si>
  <si>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</si>
  <si>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</si>
  <si>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</si>
  <si>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</si>
  <si>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</si>
  <si>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</si>
  <si>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</si>
  <si>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</si>
  <si>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</si>
  <si>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</si>
  <si>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</si>
  <si>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</si>
  <si>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</si>
  <si>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</si>
  <si>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</si>
  <si>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</si>
  <si>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</si>
  <si>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</si>
  <si>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</si>
  <si>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</si>
  <si>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</si>
  <si>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</si>
  <si>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</si>
  <si>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</si>
  <si>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</si>
  <si>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</si>
  <si>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</si>
  <si>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</si>
  <si>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</si>
  <si>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</si>
  <si>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</si>
  <si>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</si>
  <si>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</si>
  <si>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</si>
  <si>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</si>
  <si>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</si>
  <si>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</si>
  <si>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</si>
  <si>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</si>
  <si>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</si>
  <si>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</si>
  <si>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</si>
  <si>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</si>
  <si>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</si>
  <si>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</si>
  <si>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</si>
  <si>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</si>
  <si>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</si>
  <si>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</si>
  <si>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</si>
  <si>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</si>
  <si>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</si>
  <si>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</si>
  <si>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</si>
  <si>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</si>
  <si>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</si>
  <si>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</si>
  <si>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</si>
  <si>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</si>
  <si>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</si>
  <si>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</si>
  <si>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</si>
  <si>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</si>
  <si>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</si>
  <si>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</si>
  <si>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</si>
  <si>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</si>
  <si>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</si>
  <si>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</si>
  <si>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</si>
  <si>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</si>
  <si>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</si>
  <si>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</si>
  <si>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</si>
  <si>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</si>
  <si>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</si>
  <si>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</si>
  <si>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</si>
  <si>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</si>
  <si>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</si>
  <si>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</si>
  <si>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</si>
  <si>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</si>
  <si>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</si>
  <si>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</si>
  <si>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</si>
  <si>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</si>
  <si>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</si>
  <si>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</si>
  <si>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</si>
  <si>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</si>
  <si>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</si>
  <si>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</si>
  <si>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</si>
  <si>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</si>
  <si>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</si>
  <si>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</si>
  <si>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</si>
  <si>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</si>
  <si>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</si>
  <si>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</si>
  <si>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</si>
  <si>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</si>
  <si>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</si>
  <si>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</si>
  <si>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</si>
  <si>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</si>
  <si>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</si>
  <si>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</si>
  <si>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</si>
  <si>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</si>
  <si>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</si>
  <si>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</si>
  <si>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</si>
  <si>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</si>
  <si>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</si>
  <si>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</si>
  <si>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</si>
  <si>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</si>
  <si>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</si>
  <si>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</si>
  <si>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</si>
  <si>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</si>
  <si>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</si>
  <si>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</si>
  <si>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</si>
  <si>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</si>
  <si>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</si>
  <si>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</si>
  <si>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</si>
  <si>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</si>
  <si>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</si>
  <si>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</si>
  <si>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</si>
  <si>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</si>
  <si>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</si>
  <si>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</si>
  <si>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</si>
  <si>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</si>
  <si>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</si>
  <si>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</si>
  <si>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</si>
  <si>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</si>
  <si>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</si>
  <si>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</si>
  <si>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</si>
  <si>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</si>
  <si>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</si>
  <si>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</si>
  <si>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</si>
  <si>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</si>
  <si>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</si>
  <si>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</si>
  <si>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</si>
  <si>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</si>
  <si>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</si>
  <si>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</si>
  <si>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</si>
  <si>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</si>
  <si>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</si>
  <si>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</si>
  <si>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</si>
  <si>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</si>
  <si>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</si>
  <si>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</si>
  <si>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</si>
  <si>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</si>
  <si>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</si>
  <si>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</si>
  <si>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</si>
  <si>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</si>
  <si>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</si>
  <si>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</si>
  <si>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</si>
  <si>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</si>
  <si>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</si>
  <si>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</si>
  <si>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</si>
  <si>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</si>
  <si>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</si>
  <si>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</si>
  <si>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</si>
  <si>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</si>
  <si>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</si>
  <si>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</si>
  <si>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</si>
  <si>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</si>
  <si>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</si>
  <si>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</si>
  <si>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</si>
  <si>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</si>
  <si>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</si>
  <si>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</si>
  <si>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</si>
  <si>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</si>
  <si>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</si>
  <si>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</si>
  <si>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</si>
  <si>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</si>
  <si>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</si>
  <si>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</si>
  <si>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</si>
  <si>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</si>
  <si>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</si>
  <si>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</si>
  <si>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</si>
  <si>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</si>
  <si>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</si>
  <si>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</si>
  <si>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</si>
  <si>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</si>
  <si>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</si>
  <si>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</si>
  <si>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</si>
  <si>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</si>
  <si>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</si>
  <si>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</si>
  <si>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</si>
  <si>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</si>
  <si>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</si>
  <si>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</si>
  <si>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</si>
  <si>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</si>
  <si>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</si>
  <si>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</si>
  <si>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</si>
  <si>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</si>
  <si>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</si>
  <si>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</si>
  <si>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</si>
  <si>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</si>
  <si>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</si>
  <si>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</si>
  <si>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</si>
  <si>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</si>
  <si>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</si>
  <si>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</si>
  <si>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</si>
  <si>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</si>
  <si>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</si>
  <si>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</si>
  <si>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</si>
  <si>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</si>
  <si>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</si>
  <si>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</si>
  <si>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</si>
  <si>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</si>
  <si>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</si>
  <si>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</si>
  <si>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</si>
  <si>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</si>
  <si>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</si>
  <si>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</si>
  <si>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</si>
  <si>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</si>
  <si>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</si>
  <si>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</si>
  <si>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</si>
  <si>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</si>
  <si>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</si>
  <si>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</si>
  <si>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</si>
  <si>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</si>
  <si>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</si>
  <si>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</si>
  <si>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</si>
  <si>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</si>
  <si>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</si>
  <si>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</si>
  <si>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</si>
  <si>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</si>
  <si>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</si>
  <si>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</si>
  <si>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</si>
  <si>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</si>
  <si>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</si>
  <si>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</si>
  <si>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</si>
  <si>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</si>
  <si>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</si>
  <si>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</si>
  <si>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</si>
  <si>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</si>
  <si>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</si>
  <si>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</si>
  <si>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</si>
  <si>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</si>
  <si>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</si>
  <si>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</si>
  <si>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</si>
  <si>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</si>
  <si>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</si>
  <si>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</si>
  <si>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</si>
  <si>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</si>
  <si>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</si>
  <si>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</si>
  <si>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</si>
  <si>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</si>
  <si>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</si>
  <si>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</si>
  <si>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</si>
  <si>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</si>
  <si>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</si>
  <si>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</si>
  <si>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</si>
  <si>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</si>
  <si>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</si>
  <si>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</si>
  <si>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</si>
  <si>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</si>
  <si>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</si>
  <si>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</si>
  <si>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</si>
  <si>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</si>
  <si>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</si>
  <si>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</si>
  <si>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</si>
  <si>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</si>
  <si>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</si>
  <si>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</si>
  <si>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</si>
  <si>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</si>
  <si>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</si>
  <si>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</si>
  <si>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</si>
  <si>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</si>
  <si>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</si>
  <si>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</si>
  <si>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</si>
  <si>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</si>
  <si>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</si>
  <si>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</si>
  <si>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</si>
  <si>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</si>
  <si>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</si>
  <si>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</si>
  <si>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</si>
  <si>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</si>
  <si>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</si>
  <si>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</si>
  <si>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</si>
  <si>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</si>
  <si>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</si>
  <si>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</si>
  <si>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</si>
  <si>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</si>
  <si>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</si>
  <si>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</si>
  <si>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</si>
  <si>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</si>
  <si>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</si>
  <si>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</si>
  <si>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</si>
  <si>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</si>
  <si>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</si>
  <si>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</si>
  <si>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</si>
  <si>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</si>
  <si>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</si>
  <si>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</si>
  <si>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</si>
  <si>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</si>
  <si>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</si>
  <si>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</si>
  <si>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</si>
  <si>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</si>
  <si>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</si>
  <si>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</si>
  <si>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</si>
  <si>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</si>
  <si>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</si>
  <si>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</si>
  <si>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</si>
  <si>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</si>
  <si>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</si>
  <si>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</si>
  <si>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</si>
  <si>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</si>
  <si>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</si>
  <si>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</si>
  <si>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</si>
  <si>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</si>
  <si>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</si>
  <si>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</si>
  <si>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</si>
  <si>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</si>
  <si>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</si>
  <si>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</si>
  <si>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</si>
  <si>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</si>
  <si>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</si>
  <si>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</si>
  <si>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</si>
  <si>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</si>
  <si>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</si>
  <si>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</si>
  <si>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</si>
  <si>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</si>
  <si>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</si>
  <si>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</si>
  <si>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</si>
  <si>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</si>
  <si>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</si>
  <si>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</si>
  <si>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</si>
  <si>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</si>
  <si>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</si>
  <si>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</si>
  <si>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</si>
  <si>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</si>
  <si>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</si>
  <si>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</si>
  <si>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</si>
  <si>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</si>
  <si>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</si>
  <si>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</si>
  <si>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</si>
  <si>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</si>
  <si>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</si>
  <si>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</si>
  <si>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</si>
  <si>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</si>
  <si>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</si>
  <si>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</si>
  <si>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</si>
  <si>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</si>
  <si>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</si>
  <si>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</si>
  <si>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</si>
  <si>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</si>
  <si>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</si>
  <si>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</si>
  <si>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</si>
  <si>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</si>
  <si>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</si>
  <si>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</si>
  <si>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</si>
  <si>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</si>
  <si>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</si>
  <si>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</si>
  <si>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</si>
  <si>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</si>
  <si>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</si>
  <si>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</si>
  <si>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</si>
  <si>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</si>
  <si>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</si>
  <si>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</si>
  <si>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</si>
  <si>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</si>
  <si>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</si>
  <si>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</si>
  <si>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</si>
  <si>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</si>
  <si>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</si>
  <si>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</si>
  <si>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</si>
  <si>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</si>
  <si>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</si>
  <si>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</si>
  <si>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</si>
  <si>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</si>
  <si>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</si>
  <si>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</si>
  <si>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</si>
  <si>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</si>
  <si>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</si>
  <si>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</si>
  <si>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</si>
  <si>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</si>
  <si>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</si>
  <si>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</si>
  <si>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</si>
  <si>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</si>
  <si>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</si>
  <si>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</si>
  <si>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</si>
  <si>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</si>
  <si>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</si>
  <si>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</si>
  <si>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</si>
  <si>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</si>
  <si>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</si>
  <si>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</si>
  <si>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</si>
  <si>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</si>
  <si>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</si>
  <si>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</si>
  <si>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</si>
  <si>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</si>
  <si>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</si>
  <si>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</si>
  <si>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</si>
  <si>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</si>
  <si>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</si>
  <si>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</si>
  <si>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</si>
  <si>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</si>
  <si>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</si>
  <si>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</si>
  <si>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</si>
  <si>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</si>
  <si>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</si>
  <si>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</si>
  <si>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</si>
  <si>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</si>
  <si>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</si>
  <si>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</si>
  <si>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</si>
  <si>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</si>
  <si>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</si>
  <si>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</si>
  <si>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</si>
  <si>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</si>
  <si>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</si>
  <si>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</si>
  <si>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</si>
  <si>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</si>
  <si>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</si>
  <si>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</si>
  <si>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</si>
  <si>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</si>
  <si>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</si>
  <si>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</si>
  <si>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</si>
  <si>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</si>
  <si>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</si>
  <si>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</si>
  <si>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</si>
  <si>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</si>
  <si>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</si>
  <si>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</si>
  <si>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</si>
  <si>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</si>
  <si>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</si>
  <si>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</si>
  <si>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</si>
  <si>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</si>
  <si>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</si>
  <si>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</si>
  <si>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</si>
  <si>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</si>
  <si>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</si>
  <si>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</si>
  <si>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</si>
  <si>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</si>
  <si>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</si>
  <si>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</si>
  <si>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</si>
  <si>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</si>
  <si>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</si>
  <si>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</si>
  <si>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</si>
  <si>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</si>
  <si>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</si>
  <si>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</si>
  <si>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</si>
  <si>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</si>
  <si>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</si>
  <si>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</si>
  <si>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</si>
  <si>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</si>
  <si>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</si>
  <si>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</si>
  <si>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</si>
  <si>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</si>
  <si>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</si>
  <si>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</si>
  <si>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</si>
  <si>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</si>
  <si>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</si>
  <si>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</si>
  <si>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</si>
  <si>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</si>
  <si>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</si>
  <si>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</si>
  <si>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</si>
  <si>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</si>
  <si>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</si>
  <si>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</si>
  <si>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</si>
  <si>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</si>
  <si>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</si>
  <si>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</si>
  <si>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</si>
  <si>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</si>
  <si>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</si>
  <si>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</si>
  <si>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</si>
  <si>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</si>
  <si>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</si>
  <si>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</si>
  <si>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</si>
  <si>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</si>
  <si>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</si>
  <si>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</si>
  <si>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</si>
  <si>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</si>
  <si>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</si>
  <si>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</si>
  <si>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</si>
  <si>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</si>
  <si>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</si>
  <si>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</si>
  <si>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</si>
  <si>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</si>
  <si>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</si>
  <si>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</si>
  <si>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</si>
  <si>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</si>
  <si>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</si>
  <si>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</si>
  <si>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</si>
  <si>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</si>
  <si>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</si>
  <si>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</si>
  <si>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</si>
  <si>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</si>
  <si>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</si>
  <si>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</si>
  <si>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</si>
  <si>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</si>
  <si>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</si>
  <si>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</si>
  <si>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</si>
  <si>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</si>
  <si>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</si>
  <si>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</si>
  <si>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</si>
  <si>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</si>
  <si>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</si>
  <si>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</si>
  <si>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</si>
  <si>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</si>
  <si>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</si>
  <si>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</si>
  <si>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</si>
  <si>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</si>
  <si>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</si>
  <si>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</si>
  <si>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</si>
  <si>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</si>
  <si>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</si>
  <si>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</si>
  <si>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</si>
  <si>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</si>
  <si>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</si>
  <si>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</si>
  <si>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</si>
  <si>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</si>
  <si>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</si>
  <si>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</si>
  <si>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</si>
  <si>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</si>
  <si>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</si>
  <si>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</si>
  <si>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</si>
  <si>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</si>
  <si>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</si>
  <si>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</si>
  <si>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</si>
  <si>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</si>
  <si>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</si>
  <si>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</si>
  <si>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</si>
  <si>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</si>
  <si>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</si>
  <si>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</si>
  <si>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</si>
  <si>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</si>
  <si>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</si>
  <si>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</si>
  <si>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</si>
  <si>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</si>
  <si>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</si>
  <si>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</si>
  <si>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</si>
  <si>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</si>
  <si>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</si>
  <si>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</si>
  <si>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</si>
  <si>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</si>
  <si>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</si>
  <si>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</si>
  <si>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</si>
  <si>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</si>
  <si>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</si>
  <si>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</si>
  <si>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</si>
  <si>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</si>
  <si>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</si>
  <si>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</si>
  <si>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</si>
  <si>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</si>
  <si>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</si>
  <si>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</si>
  <si>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</si>
  <si>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</si>
  <si>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</si>
  <si>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</si>
  <si>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</si>
  <si>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</si>
  <si>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</si>
  <si>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</si>
  <si>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</si>
  <si>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</si>
  <si>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</si>
  <si>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</si>
  <si>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</si>
  <si>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</si>
  <si>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</si>
  <si>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</si>
  <si>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</si>
  <si>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</si>
  <si>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</si>
  <si>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</si>
  <si>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</si>
  <si>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</si>
  <si>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</si>
  <si>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</si>
  <si>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</si>
  <si>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</si>
  <si>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</si>
  <si>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</si>
  <si>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</si>
  <si>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</si>
  <si>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</si>
  <si>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</si>
  <si>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</si>
  <si>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</si>
  <si>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</si>
  <si>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</si>
  <si>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</si>
  <si>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</si>
  <si>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</si>
  <si>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</si>
  <si>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</si>
  <si>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</si>
  <si>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</si>
  <si>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</si>
  <si>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</si>
  <si>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</si>
  <si>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</si>
  <si>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</si>
  <si>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</si>
  <si>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</si>
  <si>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</si>
  <si>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</si>
  <si>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</si>
  <si>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</si>
  <si>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</si>
  <si>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</si>
  <si>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</si>
  <si>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</si>
  <si>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</si>
  <si>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</si>
  <si>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</si>
  <si>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</si>
  <si>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</si>
  <si>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</si>
  <si>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</si>
  <si>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</si>
  <si>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</si>
  <si>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</si>
  <si>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</si>
  <si>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</si>
  <si>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</si>
  <si>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</si>
  <si>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</si>
  <si>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</si>
  <si>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</si>
  <si>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</si>
  <si>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</si>
  <si>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</si>
  <si>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</si>
  <si>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</si>
  <si>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</si>
  <si>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</si>
  <si>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</si>
  <si>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</si>
  <si>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</si>
  <si>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</si>
  <si>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</si>
  <si>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</si>
  <si>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</si>
  <si>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</si>
  <si>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</si>
  <si>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</si>
  <si>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</si>
  <si>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</si>
  <si>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</si>
  <si>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</si>
  <si>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</si>
  <si>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</si>
  <si>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</si>
  <si>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</si>
  <si>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</si>
  <si>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</si>
  <si>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</si>
  <si>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</si>
  <si>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</si>
  <si>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</si>
  <si>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</si>
  <si>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</si>
  <si>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</si>
  <si>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</si>
  <si>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</si>
  <si>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</si>
  <si>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</si>
  <si>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</si>
  <si>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</si>
  <si>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</si>
  <si>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</si>
  <si>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</si>
  <si>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</si>
  <si>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</si>
  <si>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</si>
  <si>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</si>
  <si>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</si>
  <si>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</si>
  <si>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</si>
  <si>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</si>
  <si>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</si>
  <si>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</si>
  <si>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</si>
  <si>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</si>
  <si>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</si>
  <si>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</si>
  <si>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</si>
  <si>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</si>
  <si>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</si>
  <si>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</si>
  <si>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</si>
  <si>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</si>
  <si>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</si>
  <si>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</si>
  <si>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</si>
  <si>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</si>
  <si>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</si>
  <si>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</si>
  <si>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</si>
  <si>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</si>
  <si>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</si>
  <si>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</si>
  <si>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</si>
  <si>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</si>
  <si>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</si>
  <si>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</si>
  <si>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</si>
  <si>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</si>
  <si>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</si>
  <si>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</si>
  <si>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</si>
  <si>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</si>
  <si>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</si>
  <si>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</si>
  <si>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</si>
  <si>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</si>
  <si>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</si>
  <si>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</si>
  <si>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</si>
  <si>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</si>
  <si>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</si>
  <si>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</si>
  <si>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</si>
  <si>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</si>
  <si>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</si>
  <si>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</si>
  <si>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</si>
  <si>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</si>
  <si>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</si>
  <si>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</si>
  <si>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</si>
  <si>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</si>
  <si>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</si>
  <si>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</si>
  <si>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</si>
  <si>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</si>
  <si>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</si>
  <si>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</si>
  <si>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</si>
  <si>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</si>
  <si>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</si>
  <si>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</si>
  <si>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</si>
  <si>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</si>
  <si>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</si>
  <si>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</si>
  <si>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</si>
  <si>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</si>
  <si>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</si>
  <si>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</si>
  <si>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</si>
  <si>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</si>
  <si>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</si>
  <si>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</si>
  <si>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</si>
  <si>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</si>
  <si>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</si>
  <si>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</si>
  <si>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</si>
  <si>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</si>
  <si>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</si>
  <si>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</si>
  <si>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</si>
  <si>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</si>
  <si>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</si>
  <si>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</si>
  <si>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</si>
  <si>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</si>
  <si>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</si>
  <si>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</si>
  <si>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</si>
  <si>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</si>
  <si>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</si>
  <si>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</si>
  <si>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</si>
  <si>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</si>
  <si>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</si>
  <si>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</si>
  <si>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</si>
  <si>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</si>
  <si>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</si>
  <si>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</si>
  <si>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</si>
  <si>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</si>
  <si>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</si>
  <si>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</si>
  <si>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</si>
  <si>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</si>
  <si>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</si>
  <si>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</si>
  <si>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</si>
  <si>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</si>
  <si>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</si>
  <si>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</si>
  <si>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</si>
  <si>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</si>
  <si>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</si>
  <si>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</si>
  <si>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</si>
  <si>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</si>
  <si>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</si>
  <si>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</si>
  <si>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</si>
  <si>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</si>
  <si>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</si>
  <si>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</si>
  <si>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</si>
  <si>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</si>
  <si>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</si>
  <si>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</si>
  <si>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</si>
  <si>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</si>
  <si>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</si>
  <si>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</si>
  <si>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</si>
  <si>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</si>
  <si>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</si>
  <si>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</si>
  <si>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</si>
  <si>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</si>
  <si>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</si>
  <si>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</si>
  <si>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</si>
  <si>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</si>
  <si>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</si>
  <si>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</si>
  <si>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</si>
  <si>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</si>
  <si>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</si>
  <si>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</si>
  <si>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</si>
  <si>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</si>
  <si>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</si>
  <si>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</si>
  <si>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</si>
  <si>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</si>
  <si>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</si>
  <si>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</si>
  <si>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</si>
  <si>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</si>
  <si>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</si>
  <si>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</si>
  <si>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</si>
  <si>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</si>
  <si>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</si>
  <si>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</si>
  <si>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</si>
  <si>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</si>
  <si>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</si>
  <si>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</si>
  <si>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</si>
  <si>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</si>
  <si>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</si>
  <si>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</si>
  <si>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</si>
  <si>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</si>
  <si>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</si>
  <si>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</si>
  <si>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</si>
  <si>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</si>
  <si>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</si>
  <si>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</si>
  <si>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</si>
  <si>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</si>
  <si>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</si>
  <si>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</si>
  <si>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</si>
  <si>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</si>
  <si>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</si>
  <si>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</si>
  <si>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</si>
  <si>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</si>
  <si>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</si>
  <si>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</si>
  <si>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</si>
  <si>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</si>
  <si>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</si>
  <si>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</si>
  <si>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</si>
  <si>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</si>
  <si>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</si>
  <si>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</si>
  <si>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</si>
  <si>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</si>
  <si>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</si>
  <si>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</si>
  <si>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</si>
  <si>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</si>
  <si>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</si>
  <si>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</si>
  <si>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</si>
  <si>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</si>
  <si>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</si>
  <si>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</si>
  <si>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</si>
  <si>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</si>
  <si>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</si>
  <si>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</si>
  <si>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</si>
  <si>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</si>
  <si>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</si>
  <si>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</si>
  <si>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</si>
  <si>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</si>
  <si>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</si>
  <si>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</si>
  <si>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</si>
  <si>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</si>
  <si>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</si>
  <si>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</si>
  <si>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</si>
  <si>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</si>
  <si>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</si>
  <si>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</si>
  <si>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</si>
  <si>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</si>
  <si>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</si>
  <si>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</si>
  <si>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</si>
  <si>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</si>
  <si>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</si>
  <si>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</si>
  <si>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</si>
  <si>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</si>
  <si>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</si>
  <si>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</si>
  <si>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</si>
  <si>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</si>
  <si>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</si>
  <si>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</si>
  <si>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</si>
  <si>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</si>
  <si>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</si>
  <si>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</si>
  <si>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</si>
  <si>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</si>
  <si>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</si>
  <si>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</si>
  <si>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</si>
  <si>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</si>
  <si>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</si>
  <si>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</si>
  <si>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</si>
  <si>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</si>
  <si>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</si>
  <si>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</si>
  <si>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</si>
  <si>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</si>
  <si>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</si>
  <si>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</si>
  <si>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</si>
  <si>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</si>
  <si>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</si>
  <si>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</si>
  <si>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</si>
  <si>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</si>
  <si>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</si>
  <si>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</si>
  <si>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</si>
  <si>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</si>
  <si>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</si>
  <si>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</si>
  <si>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</si>
  <si>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</si>
  <si>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</si>
  <si>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</si>
  <si>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</si>
  <si>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</si>
  <si>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</si>
  <si>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</si>
  <si>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</si>
  <si>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</si>
  <si>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</si>
  <si>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</si>
  <si>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</si>
  <si>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</si>
  <si>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</si>
  <si>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</si>
  <si>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</si>
  <si>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</si>
  <si>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</si>
  <si>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</si>
  <si>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</si>
  <si>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</si>
  <si>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</si>
  <si>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</si>
  <si>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</si>
  <si>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</si>
  <si>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</si>
  <si>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</si>
  <si>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</si>
  <si>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</si>
  <si>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</si>
  <si>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</si>
  <si>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</si>
  <si>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</si>
  <si>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</si>
  <si>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</si>
  <si>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</si>
  <si>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</si>
  <si>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</si>
  <si>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</si>
  <si>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</si>
  <si>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</si>
  <si>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</si>
  <si>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</si>
  <si>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</si>
  <si>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</si>
  <si>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</si>
  <si>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</si>
  <si>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</si>
  <si>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</si>
  <si>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</si>
  <si>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</si>
  <si>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</si>
  <si>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</si>
  <si>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</si>
  <si>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</si>
  <si>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</si>
  <si>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</si>
  <si>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</si>
  <si>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</si>
  <si>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</si>
  <si>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</si>
  <si>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</si>
  <si>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</si>
  <si>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</si>
  <si>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</si>
  <si>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</si>
  <si>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</si>
  <si>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</si>
  <si>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</si>
  <si>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</si>
  <si>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</si>
  <si>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</si>
  <si>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</si>
  <si>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</si>
  <si>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</si>
  <si>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</si>
  <si>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</si>
  <si>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</si>
  <si>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</si>
  <si>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</si>
  <si>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</si>
  <si>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</si>
  <si>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</si>
  <si>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</si>
  <si>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</si>
  <si>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</si>
  <si>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</si>
  <si>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</si>
  <si>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</si>
  <si>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</si>
  <si>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</si>
  <si>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</si>
  <si>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</si>
  <si>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</si>
  <si>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</si>
  <si>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</si>
  <si>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</si>
  <si>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</si>
  <si>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</si>
  <si>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</si>
  <si>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</si>
  <si>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</si>
  <si>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</si>
  <si>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</si>
  <si>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</si>
  <si>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</si>
  <si>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</si>
  <si>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</si>
  <si>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</si>
  <si>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</si>
  <si>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</si>
  <si>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</si>
  <si>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</si>
  <si>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</si>
  <si>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</si>
  <si>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</si>
  <si>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</si>
  <si>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</si>
  <si>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</si>
  <si>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</si>
  <si>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</si>
  <si>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</si>
  <si>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</si>
  <si>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</si>
  <si>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</si>
  <si>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</si>
  <si>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</si>
  <si>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</si>
  <si>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</si>
  <si>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</si>
  <si>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</si>
  <si>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</si>
  <si>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</si>
  <si>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</si>
  <si>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</si>
  <si>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</si>
  <si>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</si>
  <si>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</si>
  <si>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</si>
  <si>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</si>
  <si>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</si>
  <si>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</si>
  <si>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</si>
  <si>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</si>
  <si>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</si>
  <si>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</si>
  <si>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</si>
  <si>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</si>
  <si>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</si>
  <si>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</si>
  <si>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</si>
  <si>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</si>
  <si>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</si>
  <si>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</si>
  <si>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</si>
  <si>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</si>
  <si>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</si>
  <si>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</si>
  <si>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</si>
  <si>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</si>
  <si>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</si>
  <si>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</si>
  <si>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</si>
  <si>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</si>
  <si>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</si>
  <si>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</si>
  <si>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</si>
  <si>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</si>
  <si>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</si>
  <si>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</si>
  <si>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</si>
  <si>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</si>
  <si>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</si>
  <si>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</si>
  <si>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</si>
  <si>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</si>
  <si>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</si>
  <si>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</si>
  <si>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</si>
  <si>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</si>
  <si>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</si>
  <si>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</si>
  <si>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</si>
  <si>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</si>
  <si>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</si>
  <si>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</si>
  <si>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</si>
  <si>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</si>
  <si>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</si>
  <si>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</si>
  <si>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</si>
  <si>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</si>
  <si>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</si>
  <si>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</si>
  <si>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</si>
  <si>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</si>
  <si>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</si>
  <si>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</si>
  <si>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</si>
  <si>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</si>
  <si>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</si>
  <si>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</si>
  <si>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</si>
  <si>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</si>
  <si>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</si>
  <si>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</si>
  <si>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</si>
  <si>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</si>
  <si>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</si>
  <si>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</si>
  <si>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</si>
  <si>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</si>
  <si>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</si>
  <si>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</si>
  <si>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</si>
  <si>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</si>
  <si>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</si>
  <si>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</si>
  <si>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</si>
  <si>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</si>
  <si>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</si>
  <si>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</si>
  <si>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</si>
  <si>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</si>
  <si>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</si>
  <si>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</si>
  <si>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</si>
  <si>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</si>
  <si>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</si>
  <si>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</si>
  <si>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</si>
  <si>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</si>
  <si>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</si>
  <si>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</si>
  <si>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</si>
  <si>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</si>
  <si>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</si>
  <si>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</si>
  <si>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</si>
  <si>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</si>
  <si>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</si>
  <si>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</si>
  <si>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</si>
  <si>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</si>
  <si>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</si>
  <si>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</si>
  <si>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</si>
  <si>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</si>
  <si>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</si>
  <si>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</si>
  <si>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</si>
  <si>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</si>
  <si>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</si>
  <si>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</si>
  <si>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</si>
  <si>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</si>
  <si>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</si>
  <si>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</si>
  <si>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</si>
  <si>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</si>
  <si>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</si>
  <si>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</si>
  <si>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</si>
  <si>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</si>
  <si>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</si>
  <si>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</si>
  <si>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</si>
  <si>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</si>
  <si>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</si>
  <si>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</si>
  <si>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</si>
  <si>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</si>
  <si>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</si>
  <si>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</si>
  <si>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</si>
  <si>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</si>
  <si>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</si>
  <si>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</si>
  <si>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</si>
  <si>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</si>
  <si>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</si>
  <si>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</si>
  <si>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</si>
  <si>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</si>
  <si>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</si>
  <si>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</si>
  <si>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</si>
  <si>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</si>
  <si>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</si>
  <si>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</si>
  <si>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</si>
  <si>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</si>
  <si>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</si>
  <si>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</si>
  <si>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</si>
  <si>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</si>
  <si>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</si>
  <si>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</si>
  <si>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</si>
  <si>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</si>
  <si>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</si>
  <si>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</si>
  <si>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</si>
  <si>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</si>
  <si>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</si>
  <si>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</si>
  <si>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</si>
  <si>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</si>
  <si>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</si>
  <si>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</si>
  <si>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</si>
  <si>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</si>
  <si>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</si>
  <si>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</si>
  <si>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</si>
  <si>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</si>
  <si>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</si>
  <si>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</si>
  <si>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</si>
  <si>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</si>
  <si>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</si>
  <si>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</si>
  <si>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</si>
  <si>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</si>
  <si>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</si>
  <si>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</si>
  <si>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</si>
  <si>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</si>
  <si>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</si>
  <si>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</si>
  <si>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</si>
  <si>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</si>
  <si>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</si>
  <si>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</si>
  <si>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</si>
  <si>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</si>
  <si>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</si>
  <si>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</si>
  <si>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</si>
  <si>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</si>
  <si>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</si>
  <si>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</si>
  <si>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</si>
  <si>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</si>
  <si>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</si>
  <si>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</si>
  <si>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</si>
  <si>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</si>
  <si>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</si>
  <si>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</si>
  <si>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</si>
  <si>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</si>
  <si>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</si>
  <si>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</si>
  <si>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</si>
  <si>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</si>
  <si>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</si>
  <si>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</si>
  <si>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</si>
  <si>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</si>
  <si>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</si>
  <si>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</si>
  <si>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</si>
  <si>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</si>
  <si>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</si>
  <si>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</si>
  <si>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</si>
  <si>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</si>
  <si>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</si>
  <si>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</si>
  <si>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</si>
  <si>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</si>
  <si>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</si>
  <si>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</si>
  <si>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</si>
  <si>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</si>
  <si>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</si>
  <si>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</si>
  <si>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</si>
  <si>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</si>
  <si>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</si>
  <si>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</si>
  <si>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</si>
  <si>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</si>
  <si>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</si>
  <si>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</si>
  <si>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</si>
  <si>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</si>
  <si>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</si>
  <si>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</si>
  <si>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</si>
  <si>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</si>
  <si>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</si>
  <si>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</si>
  <si>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</si>
  <si>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</si>
  <si>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</si>
  <si>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</si>
  <si>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</si>
  <si>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</si>
  <si>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</si>
  <si>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</si>
  <si>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</si>
  <si>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</si>
  <si>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</si>
  <si>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</si>
  <si>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</si>
  <si>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</si>
  <si>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</si>
  <si>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</si>
  <si>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</si>
  <si>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</si>
  <si>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</si>
  <si>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</si>
  <si>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</si>
  <si>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</si>
  <si>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</si>
  <si>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</si>
  <si>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</si>
  <si>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</si>
  <si>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</si>
  <si>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</si>
  <si>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</si>
  <si>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</si>
  <si>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</si>
  <si>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</si>
  <si>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</si>
  <si>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</si>
  <si>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</si>
  <si>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</si>
  <si>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</si>
  <si>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</si>
  <si>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</si>
  <si>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</si>
  <si>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</si>
  <si>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</si>
  <si>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</si>
  <si>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</si>
  <si>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</si>
  <si>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</si>
  <si>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</si>
  <si>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</si>
  <si>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</si>
  <si>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</si>
  <si>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</si>
  <si>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</si>
  <si>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</si>
  <si>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</si>
  <si>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</si>
  <si>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</si>
  <si>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</si>
  <si>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</si>
  <si>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</si>
  <si>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</si>
  <si>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</si>
  <si>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</si>
  <si>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</si>
  <si>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</si>
  <si>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</si>
  <si>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</si>
  <si>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</si>
  <si>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</si>
  <si>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PCM-20251029-00002535</t>
  </si>
  <si>
    <t xml:space="preserve">Major </t>
  </si>
  <si>
    <t xml:space="preserve">team need 30 mins </t>
  </si>
  <si>
    <t xml:space="preserve"> PCM-20250215-00000830 </t>
  </si>
  <si>
    <t>LTE site still down and  site located in aramco area access issue need special permission</t>
  </si>
  <si>
    <t>PCM-20251029-00002606</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</si>
  <si>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</si>
  <si>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</si>
  <si>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</si>
  <si>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</si>
  <si>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</si>
  <si>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</si>
  <si>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</si>
  <si>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</si>
  <si>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</si>
  <si>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Team facing access issue as site located near Jable Rehma and no access by car</t>
  </si>
  <si>
    <t>PCM-20251029-00002452</t>
  </si>
  <si>
    <t>Site Team facing access issue as site located near Jable Rehma and no access by car</t>
  </si>
  <si>
    <t>PCM-20251029-00002522</t>
  </si>
  <si>
    <t xml:space="preserve">scattered sites HAJ0270 &amp; HAJ0247 / HAJ0270 Site located in police camp and no access by car , HAJ0247 EM team at site </t>
  </si>
  <si>
    <t>PCM-20251029-00002539</t>
  </si>
  <si>
    <t>Site located in kidana project and access issue</t>
  </si>
  <si>
    <t>PCM-20251029-00002557</t>
  </si>
  <si>
    <t>Site located in police camp and no access by car</t>
  </si>
  <si>
    <t>ARF0671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</si>
</sst>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6" totalsRowShown="0" headerRowDxfId="48" dataDxfId="47" headerRowBorderDxfId="45" tableBorderDxfId="46" totalsRowBorderDxfId="44">
  <autoFilter ref="A1:L16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6" totalsRowShown="0" headerRowDxfId="31" dataDxfId="30" headerRowBorderDxfId="28" tableBorderDxfId="29">
  <autoFilter ref="A1:L42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7" totalsRowShown="0" headerRowDxfId="15" dataDxfId="14" headerRowBorderDxfId="12" tableBorderDxfId="13">
  <autoFilter ref="A1:L6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296.88117858796613</v>
      </c>
      <c r="H2" s="78">
        <v>45662.943402777775</v>
      </c>
      <c r="I2" s="61" t="str">
        <f>IFERROR(VLOOKUP(D2,DB!A:F,6,0),"")</f>
        <v>Generator-SG</v>
      </c>
      <c r="J2" s="61" t="str">
        <f>IFERROR(VLOOKUP(D2,DB!A:G,7,0),"")</f>
        <v>Dead</v>
      </c>
      <c r="K2" s="69" t="s">
        <v>39022</v>
      </c>
      <c r="L2" s="67" t="str">
        <f>IFERROR(VLOOKUP(D2,DB!A:I,9,0),"")</f>
        <v>Latis</v>
      </c>
    </row>
    <row r="3" spans="1:15" ht="15" customHeight="1">
      <c r="A3" s="169" t="s">
        <v>39023</v>
      </c>
      <c r="B3" s="134" t="str">
        <f>IFERROR(VLOOKUP(D3,DB!A:K,11,0),"")</f>
        <v>R1</v>
      </c>
      <c r="C3" s="134">
        <v>1</v>
      </c>
      <c r="D3" s="134" t="s">
        <v>12294</v>
      </c>
      <c r="E3" s="135" t="s">
        <v>39021</v>
      </c>
      <c r="F3" s="136">
        <v>45959.567361111112</v>
      </c>
      <c r="G3" s="137">
        <f ca="1">IFERROR(NOW()-F3,"")</f>
        <v>0.26224340277985903</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45959.829604513892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45959.829604513892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45959.829604513892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45959.829604513892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45959.829604513892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45959.829604513892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45959.829604513892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45959.829604513892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45959.829604513892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45959.829604513892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45959.829604513892</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45959.829604513892</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45959.829604513892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45959.829604513892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45959.829604513892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45959.829604513892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45959.829604513892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45959.829604513892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45959.829604513892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45959.829604513892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45959.829604513892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45959.829604513892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45959.829604513892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45959.829604513892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45959.829604513892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45959.829604513892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45959.829604513892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45959.829604513892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45959.829604513892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45959.829604513892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45959.829604513892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45959.829604513892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45959.829604513892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45959.829604513892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45959.829604513892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45959.829604513892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45959.829604513892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45959.829604513892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45959.829604513892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45959.829604513892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45959.829604513892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45959.829604513892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45959.829604513892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45959.829604513892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45959.829604513892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45959.829604513892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45959.829604513892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45959.829604513892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45959.829604513892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45959.829604513892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45959.829604513892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45959.829604513892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45959.829604513892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45959.829604513892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45959.829604513892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45959.829604513892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45959.829604513892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45959.829604513892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45959.829604513892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45959.829604513892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45959.829604513892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45959.829604513892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45959.829604513892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45959.829604513892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45959.829604513892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45959.829604513892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45959.829604513892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45959.829604513892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45959.829604513892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45959.829604513892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45959.829604513892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45959.829604513892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45959.829604513892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45959.829604513892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45959.829604513892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45959.829604513892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45959.829604513892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45959.829604513892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45959.829604513892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45959.829604513892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45959.829604513892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45959.829604513892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45959.829604513892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45959.829604513892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45959.829604513892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45959.829604513892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45959.829604513892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45959.829604513892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45959.829604513892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45959.829604513892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45959.829604513892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45959.829604513892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45959.829604513892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45959.829604513892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45959.829604513892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45959.829604513892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45959.829604513892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45959.829604513892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45959.829604513892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45959.829604513892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45959.829604513892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45959.829604513892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45959.829604513892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45959.829604513892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45959.829604513892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45959.829604513892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45959.829604513892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45959.829604513892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45959.829604513892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45959.829604513892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45959.829604513892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45959.829604513892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45959.829604513892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45959.829604513892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45959.829604513892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45959.829604513892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45959.829604513892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45959.829604513892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45959.829604513892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45959.829604513892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45959.829604513892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45959.829604513892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45959.829604513892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45959.829604513892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45959.829604513892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45959.829604513892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45959.829604513892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45959.829604513892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45959.829604513892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45959.829604513892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45959.829604513892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45959.829604513892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45959.829604513892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45959.829604513892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45959.829604513892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45959.829604513892</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45959.829604513892</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45959.829604513892</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45959.829604513892</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45959.829604513892</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45959.829604513892</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45959.829604513892</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45959.829604513892</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45959.829604513892</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3C689C84-9387-4C60-B3BB-A4F22252F60B}"/>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134.8297665509308</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1.0875211805614526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45959.829604513892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45959.829604513892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45959.829604513892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45959.829604513892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45959.829604513892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45959.829604513892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45959.829604513892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45959.829604513892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45959.829604513892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45959.829604513892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45959.829604513892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45959.829604513892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45959.829604513892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45959.829604513892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45959.829604513892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45959.829604513892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45959.829604513892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45959.829604513892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45959.829604513892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45959.829604513892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45959.829604513892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45959.829604513892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45959.829604513892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45959.829604513892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45959.829604513892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45959.829604513892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45959.829604513892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45959.829604513892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45959.829604513892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45959.829604513892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45959.829604513892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45959.829604513892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45959.829604513892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45959.829604513892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45959.829604513892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45959.829604513892</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45959.829604513892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45959.829604513892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45959.829604513892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45959.829604513892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45959.829604513892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45959.829604513892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45959.829604513892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45959.829604513892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45959.829604513892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45959.829604513892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45959.829604513892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45959.829604513892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45959.829604513892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45959.829604513892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45959.829604513892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45959.829604513892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45959.829604513892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45959.829604513892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45959.829604513892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45959.829604513892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45959.829604513892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45959.829604513892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45959.829604513892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45959.829604513892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45959.829604513892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45959.829604513892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45959.829604513892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45959.829604513892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45959.829604513892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45959.829604513892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45959.829604513892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45959.829604513892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45959.829604513892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45959.829604513892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45959.829604513892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45959.829604513892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45959.829604513892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45959.829604513892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45959.829604513892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45959.829604513892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45959.829604513892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45959.829604513892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45959.829604513892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45959.829604513892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45959.829604513892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45959.829604513892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45959.829604513892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45959.829604513892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45959.829604513892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45959.829604513892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45959.829604513892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45959.829604513892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45959.829604513892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45959.829604513892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45959.829604513892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45959.829604513892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45959.829604513892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45959.829604513892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45959.829604513892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45959.829604513892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45959.829604513892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45959.829604513892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45959.829604513892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45959.829604513892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45959.829604513892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45959.829604513892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45959.829604513892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45959.829604513892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45959.829604513892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45959.829604513892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45959.829604513892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45959.829604513892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45959.829604513892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45959.829604513892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45959.829604513892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45959.829604513892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45959.829604513892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45959.829604513892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45959.829604513892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45959.829604513892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45959.829604513892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45959.829604513892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45959.829604513892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45959.829604513892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45959.829604513892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45959.829604513892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45959.829604513892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45959.829604513892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45959.829604513892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45959.829604513892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45959.829604513892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45959.829604513892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45959.829604513892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45959.829604513892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45959.829604513892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45959.829604513892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45959.829604513892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45959.829604513892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45959.829604513892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45959.829604513892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45959.829604513892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45959.829604513892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45959.829604513892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45959.829604513892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45959.829604513892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45959.829604513892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45959.829604513892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45959.829604513892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45959.829604513892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45959.829604513892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45959.829604513892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45959.829604513892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45959.829604513892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45959.829604513892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45959.829604513892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45959.829604513892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45959.829604513892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45959.829604513892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45959.829604513892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45959.829604513892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45959.829604513892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45959.829604513892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45959.829604513892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45959.829604513892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45959.829604513892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45959.829604513892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45959.829604513892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45959.829604513892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45959.829604513892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45959.829604513892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45959.829604513892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45959.829604513892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45959.829604513892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45959.829604513892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45959.829604513892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45959.829604513892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45959.829604513892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45959.829604513892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45959.829604513892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45959.829604513892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45959.829604513892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45959.829604513892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45959.829604513892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45959.829604513892</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19061</v>
      </c>
      <c r="E2" s="18" t="s">
        <v>39110</v>
      </c>
      <c r="F2" s="20">
        <v>45959.799768518518</v>
      </c>
      <c r="G2" s="21">
        <f t="shared" ref="G2:G59" ca="1" si="0">IFERROR(NOW()-F2,"-")</f>
        <v>2.9835995374014601E-2</v>
      </c>
      <c r="H2" s="22">
        <v>45959.794212962966</v>
      </c>
      <c r="I2" s="19" t="str">
        <f>IFERROR(VLOOKUP(D2,DB!A:F,6,0),"")</f>
        <v>SCECO</v>
      </c>
      <c r="J2" s="18" t="str">
        <f>IFERROR(VLOOKUP(D2,DB!A:G,7,0),"")</f>
        <v>Dead</v>
      </c>
      <c r="K2" s="46" t="s">
        <v>39111</v>
      </c>
      <c r="L2" s="23" t="str">
        <f>IFERROR(VLOOKUP(D2,DB!A:I,9,0),"")</f>
        <v>Latis</v>
      </c>
    </row>
    <row r="3" spans="1:13" ht="15" customHeight="1">
      <c r="A3" s="19"/>
      <c r="B3" s="63" t="str">
        <f>IFERROR(VLOOKUP(D3,DB!A:K,11,0),"")</f>
        <v/>
      </c>
      <c r="C3" s="18"/>
      <c r="D3" s="18"/>
      <c r="E3" s="18"/>
      <c r="F3" s="20"/>
      <c r="G3" s="21">
        <f t="shared" ca="1" si="0"/>
        <v>45959.829604513892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45959.829604513892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45959.829604513892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45959.829604513892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45959.829604513892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45959.829604513892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45959.829604513892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45959.829604513892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45959.829604513892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45959.829604513892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45959.829604513892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45959.829604513892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45959.829604513892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45959.829604513892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45959.829604513892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45959.829604513892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45959.829604513892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45959.829604513892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45959.829604513892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45959.829604513892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45959.829604513892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45959.829604513892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45959.829604513892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45959.829604513892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45959.829604513892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45959.829604513892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45959.829604513892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45959.829604513892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45959.829604513892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45959.829604513892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45959.829604513892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45959.829604513892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45959.829604513892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45959.829604513892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45959.829604513892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45959.829604513892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45959.829604513892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45959.829604513892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45959.829604513892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45959.829604513892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45959.829604513892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45959.829604513892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45959.829604513892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45959.829604513892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45959.829604513892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45959.829604513892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45959.829604513892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45959.829604513892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45959.829604513892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45959.829604513892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45959.829604513892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45959.829604513892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45959.829604513892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45959.829604513892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45959.829604513892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45959.829604513892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45959.829604513892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45959.829604513892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45959.829604513892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45959.829604513892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45959.829604513892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45959.829604513892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45959.829604513892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45959.829604513892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45959.829604513892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45959.829604513892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45959.829604513892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45959.829604513892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45959.829604513892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45959.829604513892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45959.829604513892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45959.829604513892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45959.829604513892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45959.829604513892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45959.829604513892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45959.829604513892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45959.829604513892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45959.829604513892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45959.829604513892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45959.829604513892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45959.829604513892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45959.829604513892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45959.829604513892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45959.829604513892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45959.829604513892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45959.829604513892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45959.829604513892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45959.829604513892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45959.829604513892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45959.829604513892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45959.829604513892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45959.829604513892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45959.829604513892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45959.829604513892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45959.829604513892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45959.829604513892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45959.829604513892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45959.829604513892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45959.829604513892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45959.829604513892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45959.829604513892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45959.829604513892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45959.829604513892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45959.829604513892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45959.829604513892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45959.829604513892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45959.829604513892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45959.829604513892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45959.829604513892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45959.829604513892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45959.829604513892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45959.829604513892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45959.829604513892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45959.829604513892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45959.829604513892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45959.829604513892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45959.829604513892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45959.829604513892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45959.829604513892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45959.829604513892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45959.829604513892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45959.829604513892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45959.829604513892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45959.829604513892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45959.829604513892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45959.829604513892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45959.829604513892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45959.829604513892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45959.829604513892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45959.829604513892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45959.829604513892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45959.829604513892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45959.829604513892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45959.829604513892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45959.829604513892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45959.829604513892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45959.829604513892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45959.829604513892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45959.829604513892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45959.829604513892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45959.829604513892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45959.829604513892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45959.829604513892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45959.829604513892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45959.829604513892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45959.829604513892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45959.829604513892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45959.829604513892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45959.829604513892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45959.829604513892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45959.829604513892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45959.829604513892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45959.829604513892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45959.829604513892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45959.829604513892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45959.829604513892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45959.829604513892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45959.829604513892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45959.829604513892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45959.829604513892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45959.829604513892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45959.829604513892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45959.829604513892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45959.829604513892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45959.829604513892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45959.829604513892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45959.829604513892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45959.829604513892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45959.829604513892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45959.829604513892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45959.829604513892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45959.829604513892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45959.829604513892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45959.829604513892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45959.829604513892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45959.829604513892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45959.829604513892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45959.829604513892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45959.829604513892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45959.829604513892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45959.829604513892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45959.829604513892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45959.829604513892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45959.829604513892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45959.829604513892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45959.829604513892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45959.829604513892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45959.829604513892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45959.829604513892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45959.829604513892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45959.829604513892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45959.829604513892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45959.829604513892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45959.829604513892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45959.829604513892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45959.829604513892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45959.829604513892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45959.829604513892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45959.829604513892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45959.829604513892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45959.829604513892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45959.829604513892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45959.829604513892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45959.829604513892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45959.829604513892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45959.829604513892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45959.829604513892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45959.829604513892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45959.829604513892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45959.829604513892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45959.829604513892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45959.829604513892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45959.829604513892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45959.829604513892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45959.829604513892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45959.829604513892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45959.829604513892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45959.829604513892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45959.829604513892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45959.829604513892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45959.829604513892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45959.829604513892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45959.829604513892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45959.829604513892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45959.829604513892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45959.829604513892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45959.829604513892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45959.829604513892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45959.829604513892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45959.829604513892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45959.829604513892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45959.829604513892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45959.829604513892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45959.829604513892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45959.829604513892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45959.829604513892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45959.829604513892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45959.829604513892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45959.829604513892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45959.829604513892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45959.829604513892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45959.829604513892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45959.829604513892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45959.829604513892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45959.829604513892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45959.829604513892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45959.829604513892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45959.829604513892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45959.829604513892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45959.829604513892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45959.829604513892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45959.829604513892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45959.829604513892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45959.829604513892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45959.829604513892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45959.829604513892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45959.829604513892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45959.829604513892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45959.829604513892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45959.829604513892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45959.829604513892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45959.829604513892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45959.829604513892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45959.829604513892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45959.829604513892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45959.829604513892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45959.829604513892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45959.829604513892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45959.829604513892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45959.829604513892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45959.829604513892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45959.829604513892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45959.829604513892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45959.829604513892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45959.829604513892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45959.829604513892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45959.829604513892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45959.829604513892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45959.829604513892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45959.829604513892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45959.829604513892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45959.829604513892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45959.829604513892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45959.829604513892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45959.829604513892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45959.829604513892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45959.829604513892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45959.829604513892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45959.829604513892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45959.829604513892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45959.829604513892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45959.829604513892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45959.829604513892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45959.829604513892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45959.829604513892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45959.829604513892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45959.829604513892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45959.829604513892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45959.829604513892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45959.829604513892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45959.829604513892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45959.829604513892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45959.829604513892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45959.829604513892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45959.829604513892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45959.829604513892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45959.829604513892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45959.829604513892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45959.829604513892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45959.829604513892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45959.829604513892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45959.829604513892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45959.829604513892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45959.829604513892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45959.829604513892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45959.829604513892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45959.829604513892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45959.829604513892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45959.829604513892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45959.829604513892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45959.829604513892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45959.829604513892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45959.829604513892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45959.829604513892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45959.829604513892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45959.829604513892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45959.829604513892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45959.829604513892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45959.829604513892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45959.829604513892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45959.829604513892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45959.829604513892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45959.829604513892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45959.829604513892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45959.829604513892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45959.829604513892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45959.829604513892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45959.829604513892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45959.829604513892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45959.829604513892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45959.829604513892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45959.829604513892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45959.829604513892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45959.829604513892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45959.829604513892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45959.829604513892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45959.829604513892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45959.829604513892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45959.829604513892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45959.829604513892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45959.829604513892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45959.829604513892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45959.829604513892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45959.829604513892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45959.829604513892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45959.829604513892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45959.829604513892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45959.829604513892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45959.829604513892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45959.829604513892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45959.829604513892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45959.829604513892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45959.829604513892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45959.829604513892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45959.829604513892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45959.829604513892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45959.829604513892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45959.829604513892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45959.829604513892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45959.829604513892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45959.829604513892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45959.829604513892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45959.829604513892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45959.829604513892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45959.829604513892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45959.829604513892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45959.829604513892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45959.829604513892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45959.829604513892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45959.829604513892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45959.829604513892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45959.829604513892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45959.829604513892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45959.829604513892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45959.829604513892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45959.829604513892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45959.829604513892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45959.829604513892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45959.829604513892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45959.829604513892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45959.829604513892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45959.829604513892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45959.829604513892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45959.829604513892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45959.829604513892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45959.829604513892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45959.829604513892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45959.829604513892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45959.829604513892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45959.829604513892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45959.829604513892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45959.829604513892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45959.829604513892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45959.829604513892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45959.829604513892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45959.829604513892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45959.829604513892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45959.829604513892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45959.829604513892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45959.829604513892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45959.829604513892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45959.829604513892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45959.829604513892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45959.829604513892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45959.829604513892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45959.829604513892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45959.829604513892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45959.829604513892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45959.829604513892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45959.829604513892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45959.829604513892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45959.829604513892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45959.829604513892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45959.829604513892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45959.829604513892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45959.829604513892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45959.829604513892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45959.829604513892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45959.829604513892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45959.829604513892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45959.829604513892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45959.829604513892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45959.829604513892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45959.829604513892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45959.829604513892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45959.829604513892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45959.829604513892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45959.829604513892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45959.829604513892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45959.829604513892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45959.829604513892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45959.829604513892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45959.829604513892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45959.829604513892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45959.829604513892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45959.829604513892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45959.829604513892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45959.829604513892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45959.829604513892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45959.829604513892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45959.829604513892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45959.829604513892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45959.829604513892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45959.829604513892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45959.829604513892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45959.829604513892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45959.829604513892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45959.829604513892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45959.829604513892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45959.829604513892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45959.829604513892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45959.829604513892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45959.829604513892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45959.829604513892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45959.829604513892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45959.829604513892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45959.829604513892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45959.829604513892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45959.829604513892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45959.829604513892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45959.829604513892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45959.829604513892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45959.829604513892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45959.829604513892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45959.829604513892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45959.829604513892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45959.829604513892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45959.829604513892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45959.829604513892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45959.829604513892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45959.829604513892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45959.829604513892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45959.829604513892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45959.829604513892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45959.829604513892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45959.829604513892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45959.829604513892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45959.829604513892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45959.829604513892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45959.829604513892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45959.829604513892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45959.829604513892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45959.829604513892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45959.829604513892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45959.829604513892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45959.829604513892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45959.829604513892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45959.829604513892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45959.829604513892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45959.829604513892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45959.829604513892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45959.829604513892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45959.829604513892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45959.829604513892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45959.829604513892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45959.829604513892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45959.829604513892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45959.829604513892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45959.829604513892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45959.829604513892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45959.829604513892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45959.829604513892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45959.829604513892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45959.829604513892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45959.829604513892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45959.829604513892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45959.829604513892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45959.829604513892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45959.829604513892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45959.829604513892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45959.829604513892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45959.829604513892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45959.829604513892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45959.829604513892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45959.829604513892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45959.829604513892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45959.829604513892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45959.829604513892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45959.829604513892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45959.829604513892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45959.829604513892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45959.829604513892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45959.829604513892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45959.829604513892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45959.829604513892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45959.829604513892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45959.829604513892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45959.829604513892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45959.829604513892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45959.829604513892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45959.829604513892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45959.829604513892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45959.829604513892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45959.829604513892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45959.829604513892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45959.829604513892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45959.829604513892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45959.829604513892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45959.829604513892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45959.829604513892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45959.829604513892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45959.829604513892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45959.829604513892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45959.829604513892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45959.829604513892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45959.829604513892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45959.829604513892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45959.829604513892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45959.829604513892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45959.829604513892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45959.829604513892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45959.829604513892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45959.829604513892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45959.829604513892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45959.829604513892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45959.829604513892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45959.829604513892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45959.829604513892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45959.829604513892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45959.829604513892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45959.829604513892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45959.829604513892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45959.829604513892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45959.829604513892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45959.829604513892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45959.829604513892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45959.829604513892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45959.829604513892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45959.829604513892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45959.829604513892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45959.829604513892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45959.829604513892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45959.829604513892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45959.829604513892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45959.829604513892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45959.829604513892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45959.829604513892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45959.829604513892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45959.829604513892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45959.829604513892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45959.829604513892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45959.829604513892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45959.829604513892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45959.829604513892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45959.829604513892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45959.829604513892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45959.829604513892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45959.829604513892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45959.829604513892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45959.829604513892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45959.829604513892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45959.829604513892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45959.829604513892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45959.829604513892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45959.829604513892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45959.829604513892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45959.829604513892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45959.829604513892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45959.829604513892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45959.829604513892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45959.829604513892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45959.829604513892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45959.829604513892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45959.829604513892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45959.829604513892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45959.829604513892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45959.829604513892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45959.829604513892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45959.829604513892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45959.829604513892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45959.829604513892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45959.829604513892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45959.829604513892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45959.829604513892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45959.829604513892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45959.829604513892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45959.829604513892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45959.829604513892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45959.829604513892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45959.829604513892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45959.829604513892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45959.829604513892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45959.829604513892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45959.829604513892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45959.829604513892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45959.829604513892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45959.829604513892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45959.829604513892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45959.829604513892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45959.829604513892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45959.829604513892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45959.829604513892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45959.829604513892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45959.829604513892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45959.829604513892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45959.829604513892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45959.829604513892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45959.829604513892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45959.829604513892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45959.829604513892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45959.829604513892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45959.829604513892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45959.829604513892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45959.829604513892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45959.829604513892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45959.829604513892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45959.829604513892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45959.829604513892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45959.829604513892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45959.829604513892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45959.829604513892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45959.829604513892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45959.829604513892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45959.829604513892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45959.829604513892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45959.829604513892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45959.829604513892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45959.829604513892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45959.829604513892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45959.829604513892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45959.829604513892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45959.829604513892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45959.829604513892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45959.829604513892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45959.829604513892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45959.829604513892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45959.829604513892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45959.829604513892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45959.829604513892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45959.829604513892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45959.829604513892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45959.829604513892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45959.829604513892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45959.829604513892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45959.829604513892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45959.829604513892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45959.829604513892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45959.829604513892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45959.829604513892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45959.829604513892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45959.829604513892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45959.829604513892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45959.829604513892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45959.829604513892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45959.829604513892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45959.829604513892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45959.829604513892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45959.829604513892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45959.829604513892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45959.829604513892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45959.829604513892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45959.829604513892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45959.829604513892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45959.829604513892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45959.829604513892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45959.829604513892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45959.829604513892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45959.829604513892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45959.829604513892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45959.829604513892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45959.829604513892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45959.829604513892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45959.829604513892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45959.829604513892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45959.829604513892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45959.829604513892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45959.829604513892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45959.829604513892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45959.829604513892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45959.829604513892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45959.829604513892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45959.829604513892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45959.829604513892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45959.829604513892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45959.829604513892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45959.829604513892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45959.829604513892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45959.829604513892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45959.829604513892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45959.829604513892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45959.829604513892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45959.829604513892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45959.829604513892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45959.829604513892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45959.829604513892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45959.829604513892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45959.829604513892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45959.829604513892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45959.829604513892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45959.829604513892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45959.829604513892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45959.829604513892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45959.829604513892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45959.829604513892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45959.829604513892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45959.829604513892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45959.829604513892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45959.829604513892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45959.829604513892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45959.829604513892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45959.829604513892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45959.829604513892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45959.829604513892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45959.829604513892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45959.829604513892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45959.829604513892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45959.829604513892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45959.829604513892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45959.829604513892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45959.829604513892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45959.829604513892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45959.829604513892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45959.829604513892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45959.829604513892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45959.829604513892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45959.829604513892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45959.829604513892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45959.829604513892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45959.829604513892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45959.829604513892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45959.829604513892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45959.829604513892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45959.829604513892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45959.829604513892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45959.829604513892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45959.829604513892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45959.829604513892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45959.829604513892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45959.829604513892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45959.829604513892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45959.829604513892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45959.829604513892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45959.829604513892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45959.829604513892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45959.829604513892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45959.829604513892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45959.829604513892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45959.829604513892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45959.829604513892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45959.829604513892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45959.829604513892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45959.829604513892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45959.829604513892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45959.829604513892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45959.829604513892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45959.829604513892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45959.829604513892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45959.829604513892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45959.829604513892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45959.829604513892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45959.829604513892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45959.829604513892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45959.829604513892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45959.829604513892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45959.829604513892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45959.829604513892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45959.829604513892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45959.829604513892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45959.829604513892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45959.829604513892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45959.829604513892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45959.829604513892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45959.829604513892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45959.829604513892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45959.829604513892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45959.829604513892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45959.829604513892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45959.829604513892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45959.829604513892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45959.829604513892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45959.829604513892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45959.829604513892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45959.829604513892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45959.829604513892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45959.829604513892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45959.829604513892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45959.829604513892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45959.829604513892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45959.829604513892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45959.829604513892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45959.829604513892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45959.829604513892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45959.829604513892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45959.829604513892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45959.829604513892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45959.829604513892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45959.829604513892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45959.829604513892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45959.829604513892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45959.829604513892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45959.829604513892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45959.829604513892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45959.829604513892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45959.829604513892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45959.829604513892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45959.829604513892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45959.829604513892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45959.829604513892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45959.829604513892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45959.829604513892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45959.829604513892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45959.829604513892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45959.829604513892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45959.829604513892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45959.829604513892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45959.829604513892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45959.829604513892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45959.829604513892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45959.829604513892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45959.829604513892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45959.829604513892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45959.829604513892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45959.829604513892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45959.829604513892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45959.829604513892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45959.829604513892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45959.829604513892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45959.829604513892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45959.829604513892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45959.829604513892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45959.829604513892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45959.829604513892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45959.829604513892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45959.829604513892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45959.829604513892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45959.829604513892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45959.829604513892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45959.829604513892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45959.829604513892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45959.829604513892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45959.829604513892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45959.829604513892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45959.829604513892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45959.829604513892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45959.829604513892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45959.829604513892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45959.829604513892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45959.829604513892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45959.829604513892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45959.829604513892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45959.829604513892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45959.829604513892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45959.829604513892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45959.829604513892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45959.829604513892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45959.829604513892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45959.829604513892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45959.829604513892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45959.829604513892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45959.829604513892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45959.829604513892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45959.829604513892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45959.829604513892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45959.829604513892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45959.829604513892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45959.829604513892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45959.829604513892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45959.829604513892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45959.829604513892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45959.829604513892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45959.829604513892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45959.829604513892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45959.829604513892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45959.829604513892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45959.829604513892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45959.829604513892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45959.829604513892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45959.829604513892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45959.829604513892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45959.829604513892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45959.829604513892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45959.829604513892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45959.829604513892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45959.829604513892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45959.829604513892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45959.829604513892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45959.829604513892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45959.829604513892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45959.829604513892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45959.829604513892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45959.829604513892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45959.829604513892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45959.829604513892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45959.829604513892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45959.829604513892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45959.829604513892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45959.829604513892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45959.829604513892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45959.829604513892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45959.829604513892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45959.829604513892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45959.829604513892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45959.829604513892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45959.829604513892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45959.829604513892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45959.829604513892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45959.829604513892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45959.829604513892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45959.829604513892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45959.829604513892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45959.829604513892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45959.829604513892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45959.829604513892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45959.829604513892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45959.829604513892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45959.829604513892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45959.829604513892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45959.829604513892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45959.829604513892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45959.829604513892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45959.829604513892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45959.829604513892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45959.829604513892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45959.829604513892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45959.829604513892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45959.829604513892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45959.829604513892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45959.829604513892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45959.829604513892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45959.829604513892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45959.829604513892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45959.829604513892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45959.829604513892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45959.829604513892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45959.829604513892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45959.829604513892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45959.829604513892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45959.829604513892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45959.829604513892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45959.829604513892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45959.829604513892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45959.829604513892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45959.829604513892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45959.829604513892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45959.829604513892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45959.829604513892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45959.829604513892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45959.829604513892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45959.829604513892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45959.829604513892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45959.829604513892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45959.829604513892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45959.829604513892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45959.829604513892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45959.829604513892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45959.829604513892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45959.829604513892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45959.829604513892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45959.829604513892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45959.829604513892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45959.829604513892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45959.829604513892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45959.829604513892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45959.829604513892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45959.829604513892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45959.829604513892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45959.829604513892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45959.829604513892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45959.829604513892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45959.829604513892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45959.829604513892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45959.829604513892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45959.829604513892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45959.829604513892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45959.829604513892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45959.829604513892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45959.829604513892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45959.829604513892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45959.829604513892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45959.829604513892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45959.829604513892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45959.829604513892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45959.829604513892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45959.829604513892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45959.829604513892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45959.829604513892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45959.829604513892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45959.829604513892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45959.829604513892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45959.829604513892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45959.829604513892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45959.829604513892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45959.829604513892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45959.829604513892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45959.829604513892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45959.829604513892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45959.829604513892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45959.829604513892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45959.829604513892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45959.829604513892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45959.829604513892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45959.829604513892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45959.829604513892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45959.829604513892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45959.829604513892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45959.829604513892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45959.829604513892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45959.829604513892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45959.829604513892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45959.829604513892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45959.829604513892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45959.829604513892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45959.829604513892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45959.829604513892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45959.829604513892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45959.829604513892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45959.829604513892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45959.829604513892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45959.829604513892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45959.829604513892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45959.829604513892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45959.829604513892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45959.829604513892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45959.829604513892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45959.829604513892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45959.829604513892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45959.829604513892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45959.829604513892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45959.829604513892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45959.829604513892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45959.829604513892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45959.829604513892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45959.829604513892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45959.829604513892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45959.829604513892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45959.829604513892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45959.829604513892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45959.829604513892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45959.829604513892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45959.829604513892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45959.829604513892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45959.829604513892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45959.829604513892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45959.829604513892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45959.829604513892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45959.829604513892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45959.829604513892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45959.829604513892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45959.829604513892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45959.829604513892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45959.829604513892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45959.829604513892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45959.829604513892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45959.829604513892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45959.829604513892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45959.829604513892</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6"/>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256.34888692129607</v>
      </c>
      <c r="H2" s="99">
        <v>45703.474768518521</v>
      </c>
      <c r="I2" s="99" t="str">
        <f>IFERROR(VLOOKUP(D2,DB!A:F,6,0),"")</f>
        <v>SCECO</v>
      </c>
      <c r="J2" s="99" t="str">
        <f>IFERROR(VLOOKUP(D2,DB!A:G,7,0),"")</f>
        <v>Dead</v>
      </c>
      <c r="K2" s="101" t="s">
        <v>39113</v>
      </c>
      <c r="L2" s="94" t="str">
        <f>IFERROR(VLOOKUP(D2,DB!A:I,9,0),"")</f>
        <v>Latis</v>
      </c>
    </row>
    <row r="3" spans="1:16" ht="15" customHeight="1">
      <c r="A3" s="119" t="s">
        <v>39114</v>
      </c>
      <c r="B3" s="119" t="str">
        <f>IFERROR(VLOOKUP(D3,DB!A:K,11,0),"")</f>
        <v>R4</v>
      </c>
      <c r="C3" s="120">
        <v>9</v>
      </c>
      <c r="D3" s="121" t="s">
        <v>32843</v>
      </c>
      <c r="E3" s="98" t="s">
        <v>39021</v>
      </c>
      <c r="F3" s="123"/>
      <c r="G3" s="124">
        <f ca="1">IFERROR(NOW()-F3,"")</f>
        <v>45959.829604513892</v>
      </c>
      <c r="H3" s="123"/>
      <c r="I3" s="119" t="str">
        <f>IFERROR(VLOOKUP(D3,DB!A:F,6,0),"")</f>
        <v>Generator-SG</v>
      </c>
      <c r="J3" s="119" t="str">
        <f>IFERROR(VLOOKUP(D3,DB!A:G,7,0),"")</f>
        <v>Weak</v>
      </c>
      <c r="K3" s="125"/>
      <c r="L3" s="121" t="str">
        <f>IFERROR(VLOOKUP(D3,DB!A:I,9,0),"")</f>
        <v>Latis</v>
      </c>
    </row>
    <row r="4" spans="1:16" ht="15" customHeight="1">
      <c r="A4" s="119"/>
      <c r="B4" s="119" t="str">
        <f>IFERROR(VLOOKUP(D4,DB!A:K,11,0),"")</f>
        <v/>
      </c>
      <c r="C4" s="120"/>
      <c r="D4" s="121"/>
      <c r="E4" s="98"/>
      <c r="F4" s="123"/>
      <c r="G4" s="124">
        <f ca="1">IFERROR(NOW()-F4,"")</f>
        <v>45959.829604513892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45959.829604513892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45959.829604513892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45959.829604513892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45959.829604513892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45959.829604513892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45959.829604513892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45959.829604513892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45959.829604513892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45959.829604513892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45959.829604513892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45959.829604513892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45959.829604513892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45959.829604513892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45959.829604513892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45959.829604513892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45959.829604513892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45959.829604513892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45959.829604513892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45959.829604513892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45959.829604513892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45959.829604513892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45959.829604513892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45959.829604513892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45959.829604513892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45959.829604513892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45959.829604513892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45959.829604513892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45959.829604513892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45959.829604513892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45959.829604513892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45959.829604513892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45959.829604513892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45959.829604513892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45959.829604513892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45959.829604513892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45959.829604513892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45959.829604513892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45959.829604513892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45959.829604513892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45959.829604513892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45959.829604513892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45959.829604513892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45959.829604513892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45959.829604513892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45959.829604513892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45959.829604513892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45959.829604513892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45959.829604513892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45959.829604513892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45959.829604513892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45959.829604513892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45959.829604513892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45959.829604513892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45959.829604513892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45959.829604513892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45959.829604513892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45959.829604513892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45959.829604513892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45959.829604513892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45959.829604513892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45959.829604513892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45959.829604513892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45959.829604513892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45959.829604513892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45959.829604513892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45959.829604513892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45959.829604513892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45959.829604513892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45959.829604513892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45959.829604513892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45959.829604513892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45959.829604513892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45959.829604513892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45959.829604513892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45959.829604513892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45959.829604513892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45959.829604513892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45959.829604513892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45959.829604513892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45959.829604513892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45959.829604513892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45959.829604513892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45959.829604513892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45959.829604513892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45959.829604513892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45959.829604513892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45959.829604513892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45959.829604513892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45959.829604513892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45959.829604513892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45959.829604513892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45959.829604513892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45959.829604513892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45959.829604513892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45959.829604513892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45959.829604513892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45959.829604513892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45959.829604513892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45959.829604513892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45959.829604513892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45959.829604513892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45959.829604513892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45959.829604513892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45959.829604513892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45959.829604513892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45959.829604513892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45959.829604513892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45959.829604513892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45959.829604513892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45959.829604513892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45959.829604513892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45959.829604513892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45959.829604513892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45959.829604513892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45959.829604513892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45959.829604513892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45959.829604513892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45959.829604513892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45959.829604513892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45959.829604513892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45959.829604513892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45959.829604513892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45959.829604513892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45959.829604513892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45959.829604513892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45959.829604513892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45959.829604513892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45959.829604513892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45959.829604513892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45959.829604513892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45959.829604513892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45959.829604513892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45959.829604513892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45959.829604513892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45959.829604513892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45959.829604513892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45959.829604513892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45959.829604513892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45959.829604513892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45959.829604513892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45959.829604513892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45959.829604513892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45959.829604513892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45959.829604513892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45959.829604513892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45959.829604513892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45959.829604513892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45959.829604513892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45959.829604513892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45959.829604513892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45959.829604513892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45959.829604513892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45959.829604513892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45959.829604513892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45959.829604513892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45959.829604513892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45959.829604513892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45959.829604513892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45959.829604513892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45959.829604513892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45959.829604513892</v>
      </c>
      <c r="H165" s="123"/>
      <c r="I165" s="119" t="str">
        <f>IFERROR(VLOOKUP(D165,DB!A:F,6,0),"")</f>
        <v/>
      </c>
      <c r="J165" s="119" t="str">
        <f>IFERROR(VLOOKUP(D165,DB!A:G,7,0),"")</f>
        <v/>
      </c>
      <c r="K165" s="125"/>
      <c r="L165" s="121" t="str">
        <f>IFERROR(VLOOKUP(D165,DB!A:I,9,0),"")</f>
        <v/>
      </c>
    </row>
    <row r="166" spans="1:12" ht="15" customHeight="1">
      <c r="A166" s="126"/>
      <c r="B166" s="126" t="str">
        <f>IFERROR(VLOOKUP(D166,DB!A:K,11,0),"")</f>
        <v/>
      </c>
      <c r="C166" s="127"/>
      <c r="D166" s="128"/>
      <c r="E166" s="129"/>
      <c r="F166" s="130"/>
      <c r="G166" s="131">
        <f ca="1">IFERROR(NOW()-F166,"")</f>
        <v>45959.829604513892</v>
      </c>
      <c r="H166" s="130"/>
      <c r="I166" s="126" t="str">
        <f>IFERROR(VLOOKUP(D166,DB!A:F,6,0),"")</f>
        <v/>
      </c>
      <c r="J166" s="126" t="str">
        <f>IFERROR(VLOOKUP(D166,DB!A:G,7,0),"")</f>
        <v/>
      </c>
      <c r="K166" s="132"/>
      <c r="L166" s="128" t="str">
        <f>IFERROR(VLOOKUP(D166,DB!A:I,9,0),"")</f>
        <v/>
      </c>
    </row>
  </sheetData>
  <dataValidations count="2">
    <dataValidation allowBlank="1" showInputMessage="1" showErrorMessage="1" sqref="E1" xr:uid="{A4F81451-56CC-4543-9497-104C4E44EE4B}"/>
    <dataValidation type="list" allowBlank="1" showInputMessage="1" showErrorMessage="1" sqref="E2:E5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workbookViewId="0">
      <selection activeCell="K7" sqref="K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67.997544328703952</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33.640727199075627</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11.168493402779859</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38224</v>
      </c>
      <c r="E5" s="152" t="s">
        <v>39102</v>
      </c>
      <c r="F5" s="153">
        <v>45959.68372685185</v>
      </c>
      <c r="G5" s="154">
        <f ca="1">IFERROR(NOW()-F5,"")</f>
        <v>0.14587766204203945</v>
      </c>
      <c r="H5" s="153">
        <v>45959.661168981482</v>
      </c>
      <c r="I5" s="152" t="str">
        <f>IFERROR(VLOOKUP(D5,DB!A:F,6,0),"")</f>
        <v>SCECO</v>
      </c>
      <c r="J5" s="152" t="str">
        <f>IFERROR(VLOOKUP(D5,DB!A:G,7,0),"")</f>
        <v>Haj Removal</v>
      </c>
      <c r="K5" s="152" t="s">
        <v>39122</v>
      </c>
      <c r="L5" s="152" t="str">
        <f>IFERROR(VLOOKUP(D5,DB!A:I,9,0),"")</f>
        <v>Latis</v>
      </c>
    </row>
    <row r="6" spans="1:13" ht="30.75">
      <c r="A6" s="152" t="s">
        <v>39123</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39122</v>
      </c>
      <c r="L6" s="152" t="str">
        <f>IFERROR(VLOOKUP(D6,DB!A:I,9,0),"")</f>
        <v>Latis</v>
      </c>
    </row>
    <row r="7" spans="1:13" ht="30.75">
      <c r="A7" s="152" t="s">
        <v>39123</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39124</v>
      </c>
      <c r="L7" s="152" t="str">
        <f>IFERROR(VLOOKUP(D7,DB!A:I,9,0),"")</f>
        <v>Latis</v>
      </c>
    </row>
    <row r="8" spans="1:13" ht="15">
      <c r="A8" s="152" t="s">
        <v>39125</v>
      </c>
      <c r="B8" s="152" t="str">
        <f>IFERROR(VLOOKUP(D8,DB!A:K,11,0),"")</f>
        <v>R5</v>
      </c>
      <c r="C8" s="152">
        <v>1</v>
      </c>
      <c r="D8" s="152" t="s">
        <v>38388</v>
      </c>
      <c r="E8" s="152" t="s">
        <v>39021</v>
      </c>
      <c r="F8" s="153">
        <v>45959.776261574072</v>
      </c>
      <c r="G8" s="154">
        <f ca="1">IFERROR(NOW()-F8,"")</f>
        <v>5.33429398201406E-2</v>
      </c>
      <c r="H8" s="153">
        <v>45959.770173611112</v>
      </c>
      <c r="I8" s="152" t="str">
        <f>IFERROR(VLOOKUP(D8,DB!A:F,6,0),"")</f>
        <v>SCECO</v>
      </c>
      <c r="J8" s="152" t="str">
        <f>IFERROR(VLOOKUP(D8,DB!A:G,7,0),"")</f>
        <v>Good</v>
      </c>
      <c r="K8" s="152" t="s">
        <v>39126</v>
      </c>
      <c r="L8" s="152" t="str">
        <f>IFERROR(VLOOKUP(D8,DB!A:I,9,0),"")</f>
        <v>Latis</v>
      </c>
    </row>
    <row r="9" spans="1:13" ht="30.75">
      <c r="A9" s="152" t="s">
        <v>39127</v>
      </c>
      <c r="B9" s="152" t="str">
        <f>IFERROR(VLOOKUP(D9,DB!A:K,11,0),"")</f>
        <v>R5</v>
      </c>
      <c r="C9" s="152">
        <v>2</v>
      </c>
      <c r="D9" s="152" t="s">
        <v>38430</v>
      </c>
      <c r="E9" s="152" t="s">
        <v>39021</v>
      </c>
      <c r="F9" s="153">
        <v>45959.793969907405</v>
      </c>
      <c r="G9" s="154">
        <f ca="1">IFERROR(NOW()-F9,"")</f>
        <v>3.5634606487292331E-2</v>
      </c>
      <c r="H9" s="153">
        <v>45959.786412037036</v>
      </c>
      <c r="I9" s="152" t="str">
        <f>IFERROR(VLOOKUP(D9,DB!A:F,6,0),"")</f>
        <v>SCECO</v>
      </c>
      <c r="J9" s="152" t="str">
        <f>IFERROR(VLOOKUP(D9,DB!A:G,7,0),"")</f>
        <v>Good</v>
      </c>
      <c r="K9" s="152" t="s">
        <v>39128</v>
      </c>
      <c r="L9" s="152" t="str">
        <f>IFERROR(VLOOKUP(D9,DB!A:I,9,0),"")</f>
        <v>Latis</v>
      </c>
    </row>
    <row r="10" spans="1:13" ht="15">
      <c r="A10" s="152" t="s">
        <v>39129</v>
      </c>
      <c r="B10" s="152" t="str">
        <f>IFERROR(VLOOKUP(D10,DB!A:K,11,0),"")</f>
        <v>R5</v>
      </c>
      <c r="C10" s="152">
        <v>2</v>
      </c>
      <c r="D10" s="152" t="s">
        <v>38407</v>
      </c>
      <c r="E10" s="152" t="s">
        <v>39021</v>
      </c>
      <c r="F10" s="153">
        <v>45959.801898148151</v>
      </c>
      <c r="G10" s="154">
        <f ca="1">IFERROR(NOW()-F10,"")</f>
        <v>2.770636574132368E-2</v>
      </c>
      <c r="H10" s="153">
        <v>45959.792569444442</v>
      </c>
      <c r="I10" s="152" t="str">
        <f>IFERROR(VLOOKUP(D10,DB!A:F,6,0),"")</f>
        <v>SCECO</v>
      </c>
      <c r="J10" s="152" t="str">
        <f>IFERROR(VLOOKUP(D10,DB!A:G,7,0),"")</f>
        <v>Good</v>
      </c>
      <c r="K10" s="152" t="s">
        <v>39130</v>
      </c>
      <c r="L10" s="152" t="str">
        <f>IFERROR(VLOOKUP(D10,DB!A:I,9,0),"")</f>
        <v>Latis</v>
      </c>
    </row>
    <row r="11" spans="1:13" ht="15">
      <c r="A11" s="152" t="s">
        <v>39131</v>
      </c>
      <c r="B11" s="152" t="str">
        <f>IFERROR(VLOOKUP(D11,DB!A:K,11,0),"")</f>
        <v>R5</v>
      </c>
      <c r="C11" s="152">
        <v>1</v>
      </c>
      <c r="D11" s="152" t="s">
        <v>38350</v>
      </c>
      <c r="E11" s="152" t="s">
        <v>39021</v>
      </c>
      <c r="F11" s="153">
        <v>45959.815092592595</v>
      </c>
      <c r="G11" s="154">
        <f ca="1">IFERROR(NOW()-F11,"")</f>
        <v>1.4511921297525987E-2</v>
      </c>
      <c r="H11" s="153">
        <v>45959.809062499997</v>
      </c>
      <c r="I11" s="152" t="str">
        <f>IFERROR(VLOOKUP(D11,DB!A:F,6,0),"")</f>
        <v>SCECO</v>
      </c>
      <c r="J11" s="152" t="str">
        <f>IFERROR(VLOOKUP(D11,DB!A:G,7,0),"")</f>
        <v>Good</v>
      </c>
      <c r="K11" s="152" t="s">
        <v>39132</v>
      </c>
      <c r="L11" s="152" t="str">
        <f>IFERROR(VLOOKUP(D11,DB!A:I,9,0),"")</f>
        <v>Latis</v>
      </c>
    </row>
    <row r="12" spans="1:13" ht="15">
      <c r="A12" s="152"/>
      <c r="B12" s="152" t="str">
        <f>IFERROR(VLOOKUP(D12,DB!A:K,11,0),"")</f>
        <v/>
      </c>
      <c r="C12" s="152"/>
      <c r="D12"/>
      <c r="E12" s="152"/>
      <c r="F12" s="153"/>
      <c r="G12" s="154">
        <f ca="1">IFERROR(NOW()-F12,"")</f>
        <v>45959.829604513892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45959.829604513892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45959.829604513892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45959.829604513892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45959.829604513892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45959.829604513892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45959.829604513892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45959.829604513892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45959.829604513892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45959.829604513892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45959.829604513892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45959.829604513892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45959.829604513892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45959.829604513892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45959.829604513892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45959.829604513892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45959.829604513892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45959.829604513892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45959.829604513892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45959.829604513892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45959.829604513892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45959.829604513892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45959.829604513892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45959.829604513892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45959.829604513892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45959.829604513892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45959.829604513892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45959.829604513892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45959.829604513892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45959.829604513892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45959.829604513892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45959.829604513892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45959.829604513892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45959.829604513892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45959.829604513892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45959.829604513892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45959.829604513892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45959.829604513892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45959.829604513892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45959.829604513892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45959.829604513892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45959.829604513892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45959.829604513892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45959.829604513892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45959.829604513892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45959.829604513892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45959.829604513892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45959.829604513892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45959.829604513892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45959.829604513892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45959.829604513892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45959.829604513892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45959.829604513892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45959.829604513892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45959.829604513892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45959.829604513892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45959.829604513892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45959.829604513892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45959.829604513892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45959.829604513892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45959.829604513892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45959.829604513892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45959.829604513892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45959.829604513892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45959.829604513892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45959.829604513892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45959.829604513892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45959.829604513892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45959.829604513892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45959.829604513892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45959.829604513892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45959.829604513892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45959.829604513892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45959.829604513892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45959.829604513892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45959.829604513892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45959.829604513892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45959.829604513892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45959.829604513892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45959.829604513892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45959.829604513892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45959.829604513892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45959.829604513892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45959.829604513892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45959.829604513892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45959.829604513892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45959.829604513892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45959.829604513892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45959.829604513892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45959.829604513892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45959.829604513892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45959.829604513892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45959.829604513892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45959.829604513892</v>
      </c>
      <c r="H105" s="153"/>
      <c r="I105" s="152" t="str">
        <f>IFERROR(VLOOKUP(D105,DB!A:F,6,0),"")</f>
        <v/>
      </c>
      <c r="J105" s="152" t="str">
        <f>IFERROR(VLOOKUP(D105,DB!A:G,7,0),"")</f>
        <v/>
      </c>
      <c r="K105" s="152"/>
      <c r="L105" s="152" t="str">
        <f>IFERROR(VLOOKUP(D105,DB!A:I,9,0),"")</f>
        <v/>
      </c>
    </row>
    <row r="106" spans="1:12" ht="15">
      <c r="A106" s="158"/>
      <c r="B106" s="158" t="str">
        <f>IFERROR(VLOOKUP(D106,DB!A:K,11,0),"")</f>
        <v/>
      </c>
      <c r="C106" s="158"/>
      <c r="D106" s="158"/>
      <c r="E106" s="158"/>
      <c r="F106" s="159"/>
      <c r="G106" s="160">
        <f ca="1">IFERROR(NOW()-F106,"")</f>
        <v>45959.829604513892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45959.829604513892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45959.829604513892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45959.829604513892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45959.829604513892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45959.829604513892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45959.829604513892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45959.829604513892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45959.829604513892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45959.829604513892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45959.829604513892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45959.829604513892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45959.829604513892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45959.829604513892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45959.829604513892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45959.829604513892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45959.829604513892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45959.829604513892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45959.829604513892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45959.829604513892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45959.829604513892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45959.829604513892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45959.829604513892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45959.829604513892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45959.829604513892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45959.829604513892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45959.829604513892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45959.829604513892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45959.829604513892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45959.829604513892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45959.829604513892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45959.829604513892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45959.829604513892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45959.829604513892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45959.829604513892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45959.829604513892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45959.829604513892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45959.829604513892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45959.829604513892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45959.829604513892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45959.829604513892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45959.829604513892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45959.829604513892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45959.829604513892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45959.829604513892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45959.829604513892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45959.829604513892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45959.829604513892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45959.829604513892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45959.829604513892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45959.829604513892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45959.829604513892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45959.829604513892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45959.829604513892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45959.829604513892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45959.829604513892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45959.829604513892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45959.829604513892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45959.829604513892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45959.829604513892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45959.829604513892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45959.829604513892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45959.829604513892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45959.829604513892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45959.829604513892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45959.829604513892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45959.829604513892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45959.829604513892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45959.829604513892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45959.829604513892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45959.829604513892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45959.829604513892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45959.829604513892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45959.829604513892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45959.829604513892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45959.829604513892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45959.829604513892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45959.829604513892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45959.829604513892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45959.829604513892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45959.829604513892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45959.829604513892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45959.829604513892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45959.829604513892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45959.829604513892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45959.829604513892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45959.829604513892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45959.829604513892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45959.829604513892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45959.829604513892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45959.829604513892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45959.829604513892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45959.829604513892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45959.829604513892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45959.829604513892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45959.829604513892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45959.829604513892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45959.829604513892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45959.829604513892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45959.829604513892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45959.829604513892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45959.829604513892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45959.829604513892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45959.829604513892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45959.829604513892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45959.829604513892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45959.829604513892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45959.829604513892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45959.829604513892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45959.829604513892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45959.829604513892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45959.829604513892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45959.829604513892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45959.829604513892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45959.829604513892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45959.829604513892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45959.829604513892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45959.829604513892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45959.829604513892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45959.829604513892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45959.829604513892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45959.829604513892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45959.829604513892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45959.829604513892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45959.829604513892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45959.829604513892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45959.829604513892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45959.829604513892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45959.829604513892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45959.829604513892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45959.829604513892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45959.829604513892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45959.829604513892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45959.829604513892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45959.829604513892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45959.829604513892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45959.829604513892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45959.829604513892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45959.829604513892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45959.829604513892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45959.829604513892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45959.829604513892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45959.829604513892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45959.829604513892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45959.829604513892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45959.829604513892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45959.829604513892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45959.829604513892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45959.829604513892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45959.829604513892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45959.829604513892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45959.829604513892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45959.829604513892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45959.829604513892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45959.829604513892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45959.829604513892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45959.829604513892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45959.829604513892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45959.829604513892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45959.829604513892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45959.829604513892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45959.829604513892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45959.829604513892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45959.829604513892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45959.829604513892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45959.829604513892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45959.829604513892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45959.829604513892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45959.829604513892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45959.829604513892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45959.829604513892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45959.829604513892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45959.829604513892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45959.829604513892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45959.829604513892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45959.829604513892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45959.829604513892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45959.829604513892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45959.829604513892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45959.829604513892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45959.829604513892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45959.829604513892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45959.829604513892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45959.829604513892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45959.829604513892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45959.829604513892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45959.829604513892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45959.829604513892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45959.829604513892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45959.829604513892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45959.829604513892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45959.829604513892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45959.829604513892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45959.829604513892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45959.829604513892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45959.829604513892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45959.829604513892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45959.829604513892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45959.829604513892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45959.829604513892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45959.829604513892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45959.829604513892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45959.829604513892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45959.829604513892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45959.829604513892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45959.829604513892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45959.829604513892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45959.829604513892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45959.829604513892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45959.829604513892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45959.829604513892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45959.829604513892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45959.829604513892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45959.829604513892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45959.829604513892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45959.829604513892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45959.829604513892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45959.829604513892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45959.829604513892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45959.829604513892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45959.829604513892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45959.829604513892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45959.829604513892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45959.829604513892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45959.829604513892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45959.829604513892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45959.829604513892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45959.829604513892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45959.829604513892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45959.829604513892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45959.829604513892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45959.829604513892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45959.829604513892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45959.829604513892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45959.829604513892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45959.829604513892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45959.829604513892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45959.829604513892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45959.829604513892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45959.829604513892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45959.829604513892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45959.829604513892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45959.829604513892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45959.829604513892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45959.829604513892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45959.829604513892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45959.829604513892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45959.829604513892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45959.829604513892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45959.829604513892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45959.829604513892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45959.829604513892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45959.829604513892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45959.829604513892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45959.829604513892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45959.829604513892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45959.829604513892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45959.829604513892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45959.829604513892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45959.829604513892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45959.829604513892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45959.829604513892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45959.829604513892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45959.829604513892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45959.829604513892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45959.829604513892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45959.829604513892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45959.829604513892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45959.829604513892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45959.829604513892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45959.829604513892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45959.829604513892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45959.829604513892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45959.829604513892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45959.829604513892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45959.829604513892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45959.829604513892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45959.829604513892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45959.829604513892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45959.829604513892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45959.829604513892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45959.829604513892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45959.829604513892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45959.829604513892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45959.829604513892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45959.829604513892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45959.829604513892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45959.829604513892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45959.829604513892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45959.829604513892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45959.829604513892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45959.829604513892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45959.829604513892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45959.829604513892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45959.829604513892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45959.829604513892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45959.829604513892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45959.829604513892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45959.829604513892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45959.829604513892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45959.829604513892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45959.829604513892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45959.829604513892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45959.829604513892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45959.829604513892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45959.829604513892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45959.829604513892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45959.829604513892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45959.829604513892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45959.829604513892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45959.829604513892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45959.829604513892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45959.829604513892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45959.829604513892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45959.829604513892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45959.829604513892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45959.829604513892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45959.829604513892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45959.829604513892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45959.829604513892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45959.829604513892</v>
      </c>
      <c r="H426" s="159"/>
      <c r="I426" s="158" t="str">
        <f>IFERROR(VLOOKUP(D426,DB!A:F,6,0),"")</f>
        <v/>
      </c>
      <c r="J426" s="158" t="str">
        <f>IFERROR(VLOOKUP(D426,DB!A:G,7,0),"")</f>
        <v/>
      </c>
      <c r="K426" s="158"/>
      <c r="L426" s="158" t="str">
        <f>IFERROR(VLOOKUP(D426,DB!A:I,9,0),"")</f>
        <v/>
      </c>
    </row>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6" ht="15"/>
    <row r="537" ht="15"/>
    <row r="539" ht="15"/>
    <row r="540" ht="15"/>
    <row r="541" ht="15"/>
    <row r="542" ht="15"/>
    <row r="544" ht="15"/>
    <row r="545" ht="15"/>
    <row r="552" ht="15"/>
    <row r="553" ht="15"/>
    <row r="554" ht="15"/>
    <row r="555" ht="15"/>
    <row r="556" ht="15"/>
    <row r="557" ht="15"/>
    <row r="560" ht="15"/>
    <row r="561" ht="15"/>
    <row r="562" ht="15"/>
    <row r="563" ht="15"/>
    <row r="564" ht="15"/>
    <row r="565" ht="15"/>
    <row r="566" ht="15"/>
    <row r="567" ht="15"/>
    <row r="568" ht="15"/>
    <row r="569" ht="15"/>
    <row r="570" ht="15"/>
    <row r="571"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7" ht="15"/>
    <row r="628" ht="15"/>
    <row r="665" ht="15"/>
    <row r="666" ht="15"/>
    <row r="667" ht="15"/>
    <row r="668" ht="15"/>
    <row r="669" ht="15"/>
    <row r="670" ht="15"/>
    <row r="671" ht="15"/>
    <row r="672" ht="15"/>
    <row r="673" ht="15"/>
    <row r="674"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757" ht="15"/>
    <row r="759" ht="15"/>
    <row r="760"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3" ht="15"/>
    <row r="794" ht="15"/>
    <row r="964" ht="15"/>
    <row r="965" ht="15"/>
    <row r="966" ht="15"/>
    <row r="967" ht="15"/>
    <row r="968" ht="15"/>
    <row r="969" ht="15"/>
    <row r="975" ht="15"/>
    <row r="976" ht="15"/>
    <row r="977" ht="15"/>
    <row r="978" ht="15"/>
    <row r="979" ht="15"/>
    <row r="980" ht="15"/>
    <row r="981"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2" ht="15"/>
    <row r="1033" ht="15"/>
    <row r="1039" ht="15"/>
    <row r="1040" ht="15"/>
    <row r="1042" ht="15"/>
    <row r="1043" ht="15"/>
    <row r="1044" ht="15"/>
    <row r="1045" ht="15"/>
    <row r="1046" ht="15"/>
    <row r="1047" ht="15"/>
    <row r="1048" ht="15"/>
    <row r="1050" ht="15"/>
    <row r="1051" ht="15"/>
    <row r="1052"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1" ht="15"/>
    <row r="1122" ht="15"/>
    <row r="1123"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7" ht="15"/>
    <row r="1188" ht="15"/>
    <row r="1191" ht="15"/>
    <row r="1192" ht="15"/>
    <row r="1193" ht="15"/>
    <row r="1194" ht="15"/>
    <row r="1195" ht="15"/>
    <row r="1196" ht="15"/>
    <row r="1197" ht="15"/>
    <row r="1198" ht="15"/>
    <row r="1201" ht="15"/>
    <row r="1202" ht="15"/>
    <row r="1203" ht="15"/>
    <row r="1204" ht="15"/>
    <row r="1205" ht="15"/>
    <row r="1206" ht="15"/>
    <row r="1207" ht="15"/>
    <row r="1208" ht="15"/>
    <row r="1209" ht="15"/>
    <row r="1210" ht="15"/>
    <row r="1211" ht="15"/>
    <row r="1212" ht="15"/>
    <row r="1214" ht="15"/>
    <row r="1215" ht="15"/>
    <row r="1216" ht="15"/>
    <row r="1219" ht="15"/>
    <row r="1221" ht="15"/>
    <row r="1223" ht="15"/>
    <row r="1226" ht="15"/>
    <row r="1227" ht="15"/>
    <row r="1228" ht="15"/>
    <row r="1230" ht="15"/>
    <row r="1232" ht="15"/>
    <row r="1233" ht="15"/>
    <row r="1234" ht="15"/>
    <row r="1235" ht="15"/>
    <row r="1236" ht="15"/>
    <row r="1238" ht="15"/>
    <row r="1239" ht="15"/>
    <row r="1240" ht="15"/>
    <row r="1241" ht="15"/>
    <row r="1243" ht="15"/>
    <row r="1245" ht="15"/>
    <row r="1246" ht="15"/>
    <row r="1248" ht="15"/>
    <row r="1249" ht="15"/>
    <row r="1250" ht="15"/>
    <row r="1251" ht="15"/>
    <row r="1253" ht="15"/>
    <row r="1255" ht="15"/>
    <row r="1256" ht="15"/>
    <row r="1257" ht="15"/>
    <row r="1258" ht="15"/>
    <row r="1260" ht="15"/>
    <row r="1261" ht="15"/>
    <row r="1262" ht="15"/>
    <row r="1263" ht="15"/>
    <row r="1264" ht="15"/>
    <row r="1265" ht="15"/>
    <row r="1266" ht="15"/>
    <row r="1269" ht="15"/>
    <row r="1271" ht="15"/>
    <row r="1272" ht="15"/>
    <row r="1273" ht="15"/>
    <row r="1274" ht="15"/>
    <row r="1275" ht="15"/>
    <row r="1276" ht="15"/>
    <row r="1277" ht="15"/>
    <row r="1278" ht="15"/>
    <row r="1281" ht="15"/>
    <row r="1282" ht="15"/>
    <row r="1284" ht="15"/>
    <row r="1286" ht="15"/>
    <row r="1287" ht="15"/>
    <row r="1288" ht="15"/>
    <row r="1289" ht="15"/>
    <row r="1290" ht="15"/>
    <row r="1294" ht="15"/>
    <row r="1295" ht="15"/>
    <row r="1297" ht="15"/>
    <row r="1298" ht="15"/>
  </sheetData>
  <dataValidations count="2">
    <dataValidation allowBlank="1" showInputMessage="1" showErrorMessage="1" sqref="E1" xr:uid="{920C6338-E771-4DAE-8C89-92A9093EA4DE}"/>
    <dataValidation type="list" allowBlank="1" showInputMessage="1" showErrorMessage="1" sqref="E2:E42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7"/>
  <sheetViews>
    <sheetView tabSelected="1"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0"/>
      <c r="E2" s="106"/>
      <c r="F2" s="107"/>
      <c r="G2" s="77">
        <f ca="1">IFERROR(NOW()-F2,"-")</f>
        <v>45959.829604513892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45959.829604513892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0" t="s">
        <v>39133</v>
      </c>
      <c r="E4" s="106"/>
      <c r="F4" s="107"/>
      <c r="G4" s="77">
        <f ca="1">IFERROR(NOW()-F4,"-")</f>
        <v>45959.829604513892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45959.829604513892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45959.829604513892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45959.829604513892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45959.829604513892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45959.829604513892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45959.829604513892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45959.829604513892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45959.829604513892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45959.829604513892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45959.829604513892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45959.829604513892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45959.829604513892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45959.829604513892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45959.829604513892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45959.829604513892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45959.829604513892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45959.829604513892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45959.829604513892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45959.829604513892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45959.829604513892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45959.829604513892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45959.829604513892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45959.829604513892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45959.829604513892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45959.829604513892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45959.829604513892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45959.829604513892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45959.829604513892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45959.829604513892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45959.829604513892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45959.829604513892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45959.829604513892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45959.829604513892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45959.829604513892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45959.829604513892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45959.829604513892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45959.829604513892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45959.829604513892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45959.829604513892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45959.829604513892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45959.829604513892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45959.829604513892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45959.829604513892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45959.829604513892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45959.829604513892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45959.829604513892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45959.829604513892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45959.829604513892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45959.829604513892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45959.829604513892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45959.829604513892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45959.829604513892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45959.829604513892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45959.829604513892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45959.829604513892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45959.829604513892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45959.829604513892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45959.829604513892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45959.829604513892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45959.829604513892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45959.829604513892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45959.829604513892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45959.829604513892</v>
      </c>
      <c r="H67" s="107"/>
      <c r="I67" s="103" t="str">
        <f>IFERROR(VLOOKUP(D67,DB!A:F,6,0),"")</f>
        <v/>
      </c>
      <c r="J67" s="102" t="str">
        <f>IFERROR(VLOOKUP(D67,DB!A:G,7,0),"")</f>
        <v/>
      </c>
      <c r="K67" s="108"/>
      <c r="L67" s="109" t="str">
        <f>IFERROR(VLOOKUP(D67,DB!A:I,9,0),"")</f>
        <v/>
      </c>
    </row>
  </sheetData>
  <dataValidations count="2">
    <dataValidation allowBlank="1" showInputMessage="1" showErrorMessage="1" sqref="E1" xr:uid="{380493DB-286A-4683-AF55-C78F04945A49}"/>
    <dataValidation type="list" allowBlank="1" showInputMessage="1" showErrorMessage="1" sqref="E2:E6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2025-10-29T16:54:45Z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